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26"/>
  <workbookPr codeName="ThisWorkbook" defaultThemeVersion="166925"/>
  <mc:AlternateContent xmlns:mc="http://schemas.openxmlformats.org/markup-compatibility/2006">
    <mc:Choice Requires="x15">
      <x15ac:absPath xmlns:x15ac="http://schemas.microsoft.com/office/spreadsheetml/2010/11/ac" url="https://d.docs.live.net/c6847f157be23e4c/EITI/1-Validation/"/>
    </mc:Choice>
  </mc:AlternateContent>
  <xr:revisionPtr revIDLastSave="0" documentId="8_{39FF4BD8-5026-4860-A770-70DF009A4162}" xr6:coauthVersionLast="47" xr6:coauthVersionMax="47" xr10:uidLastSave="{00000000-0000-0000-0000-000000000000}"/>
  <bookViews>
    <workbookView minimized="1" xWindow="8880" yWindow="420" windowWidth="10320" windowHeight="10240" tabRatio="615" firstSheet="5" activeTab="5"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8"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5" i="8" l="1"/>
  <c r="E15" i="12"/>
  <c r="E16" i="12"/>
  <c r="E17" i="12"/>
  <c r="E18" i="12"/>
  <c r="E19" i="12"/>
  <c r="E20" i="12"/>
  <c r="B109" i="8"/>
  <c r="B895" i="11"/>
  <c r="B896" i="11"/>
  <c r="B897" i="11"/>
  <c r="B898" i="11"/>
  <c r="B899" i="11"/>
  <c r="B900" i="11"/>
  <c r="B901" i="11"/>
  <c r="B902" i="11"/>
  <c r="B903" i="11"/>
  <c r="B904" i="11"/>
  <c r="B905" i="11"/>
  <c r="B906" i="11"/>
  <c r="B907" i="11"/>
  <c r="B908" i="11"/>
  <c r="B909" i="11"/>
  <c r="B910" i="11"/>
  <c r="B911" i="11"/>
  <c r="B912" i="11"/>
  <c r="B913" i="11"/>
  <c r="B914" i="11"/>
  <c r="B915" i="11"/>
  <c r="B916" i="11"/>
  <c r="B917" i="11"/>
  <c r="B918" i="11"/>
  <c r="B919" i="11"/>
  <c r="B920" i="11"/>
  <c r="B921" i="11"/>
  <c r="B922" i="11"/>
  <c r="B923" i="11"/>
  <c r="B924" i="11"/>
  <c r="B925" i="11"/>
  <c r="B926" i="11"/>
  <c r="B927" i="11"/>
  <c r="B928" i="11"/>
  <c r="B929" i="11"/>
  <c r="B930" i="11"/>
  <c r="B931" i="11"/>
  <c r="B932" i="11"/>
  <c r="B933" i="11"/>
  <c r="B934" i="11"/>
  <c r="B935" i="11"/>
  <c r="B936" i="11"/>
  <c r="B937" i="11"/>
  <c r="B938" i="11"/>
  <c r="B939" i="11"/>
  <c r="B940" i="11"/>
  <c r="B941" i="11"/>
  <c r="B942" i="11"/>
  <c r="B943" i="11"/>
  <c r="B944" i="11"/>
  <c r="B945" i="11"/>
  <c r="B946" i="11"/>
  <c r="B947" i="11"/>
  <c r="B948" i="11"/>
  <c r="B949" i="11"/>
  <c r="B950" i="11"/>
  <c r="B951" i="11"/>
  <c r="B952" i="11"/>
  <c r="B953" i="11"/>
  <c r="B954" i="11"/>
  <c r="B955" i="11"/>
  <c r="B956" i="11"/>
  <c r="B957" i="11"/>
  <c r="B958" i="11"/>
  <c r="B959" i="11"/>
  <c r="B960" i="11"/>
  <c r="B961" i="11"/>
  <c r="B962" i="11"/>
  <c r="B963" i="11"/>
  <c r="B964" i="11"/>
  <c r="B965" i="11"/>
  <c r="B966" i="11"/>
  <c r="B967" i="11"/>
  <c r="B968" i="11"/>
  <c r="B969" i="11"/>
  <c r="B970" i="11"/>
  <c r="B971" i="11"/>
  <c r="B972" i="11"/>
  <c r="B973" i="11"/>
  <c r="B974" i="11"/>
  <c r="B975" i="11"/>
  <c r="B976" i="11"/>
  <c r="B977" i="11"/>
  <c r="B978" i="11"/>
  <c r="B979" i="11"/>
  <c r="B980" i="11"/>
  <c r="B981" i="11"/>
  <c r="B982" i="11"/>
  <c r="B983" i="11"/>
  <c r="B984" i="11"/>
  <c r="B985" i="11"/>
  <c r="B986" i="11"/>
  <c r="B987" i="11"/>
  <c r="B988" i="11"/>
  <c r="B989" i="11"/>
  <c r="B990" i="11"/>
  <c r="B991" i="11"/>
  <c r="B992" i="11"/>
  <c r="B993" i="11"/>
  <c r="B994" i="11"/>
  <c r="B995" i="11"/>
  <c r="B996" i="11"/>
  <c r="B997" i="11"/>
  <c r="B998" i="11"/>
  <c r="B999" i="11"/>
  <c r="B1000" i="11"/>
  <c r="B1001" i="11"/>
  <c r="B1002" i="11"/>
  <c r="B1003" i="11"/>
  <c r="B1004" i="11"/>
  <c r="B818" i="11"/>
  <c r="B819" i="11"/>
  <c r="B820" i="11"/>
  <c r="B821" i="11"/>
  <c r="B822" i="11"/>
  <c r="B823" i="11"/>
  <c r="B824" i="11"/>
  <c r="B825" i="11"/>
  <c r="B826" i="11"/>
  <c r="B827" i="11"/>
  <c r="B828" i="11"/>
  <c r="B829" i="11"/>
  <c r="B830" i="11"/>
  <c r="B831" i="11"/>
  <c r="B832" i="11"/>
  <c r="B833" i="11"/>
  <c r="B834" i="11"/>
  <c r="B835" i="11"/>
  <c r="B836" i="11"/>
  <c r="B837" i="11"/>
  <c r="B838" i="11"/>
  <c r="B839" i="11"/>
  <c r="B840" i="11"/>
  <c r="B841" i="11"/>
  <c r="B842" i="11"/>
  <c r="B843" i="11"/>
  <c r="B844" i="11"/>
  <c r="B845" i="11"/>
  <c r="B846" i="11"/>
  <c r="B847" i="11"/>
  <c r="B848" i="11"/>
  <c r="B849" i="11"/>
  <c r="B850" i="11"/>
  <c r="B851" i="11"/>
  <c r="B852" i="11"/>
  <c r="B853" i="11"/>
  <c r="B854" i="11"/>
  <c r="B855" i="11"/>
  <c r="B856" i="11"/>
  <c r="B857" i="11"/>
  <c r="B858" i="11"/>
  <c r="B859" i="11"/>
  <c r="B860" i="11"/>
  <c r="B861" i="11"/>
  <c r="B862" i="11"/>
  <c r="B863" i="11"/>
  <c r="B864" i="11"/>
  <c r="B865" i="11"/>
  <c r="B866" i="11"/>
  <c r="B867" i="11"/>
  <c r="B868" i="11"/>
  <c r="B869" i="11"/>
  <c r="B870" i="11"/>
  <c r="B871" i="11"/>
  <c r="B872" i="11"/>
  <c r="B873" i="11"/>
  <c r="B874" i="11"/>
  <c r="B875" i="11"/>
  <c r="B876" i="11"/>
  <c r="B877" i="11"/>
  <c r="B878" i="11"/>
  <c r="B879" i="11"/>
  <c r="B880" i="11"/>
  <c r="B881" i="11"/>
  <c r="B882" i="11"/>
  <c r="B883" i="11"/>
  <c r="B884" i="11"/>
  <c r="B885" i="11"/>
  <c r="B886" i="11"/>
  <c r="B887" i="11"/>
  <c r="B888" i="11"/>
  <c r="B889" i="11"/>
  <c r="B811" i="11"/>
  <c r="B812" i="11"/>
  <c r="B813" i="11"/>
  <c r="B814" i="11"/>
  <c r="B815" i="11"/>
  <c r="B816" i="11"/>
  <c r="B817" i="11"/>
  <c r="B890" i="11"/>
  <c r="B891" i="11"/>
  <c r="B892" i="11"/>
  <c r="B893" i="11"/>
  <c r="B894" i="11"/>
  <c r="B701" i="11"/>
  <c r="B702" i="11"/>
  <c r="B703" i="11"/>
  <c r="B704" i="11"/>
  <c r="B705" i="11"/>
  <c r="B706" i="11"/>
  <c r="B707" i="11"/>
  <c r="B708" i="11"/>
  <c r="B709" i="11"/>
  <c r="B710" i="11"/>
  <c r="B711" i="11"/>
  <c r="B712" i="11"/>
  <c r="B713" i="11"/>
  <c r="B714" i="11"/>
  <c r="B715" i="11"/>
  <c r="B716" i="11"/>
  <c r="B717" i="11"/>
  <c r="B718" i="11"/>
  <c r="B719" i="11"/>
  <c r="B720" i="11"/>
  <c r="B721" i="11"/>
  <c r="B722" i="11"/>
  <c r="B723" i="11"/>
  <c r="B724" i="11"/>
  <c r="B725" i="11"/>
  <c r="B726" i="11"/>
  <c r="B727" i="11"/>
  <c r="B728" i="11"/>
  <c r="B729" i="11"/>
  <c r="B730" i="11"/>
  <c r="B731" i="11"/>
  <c r="B732" i="11"/>
  <c r="B733" i="11"/>
  <c r="B734" i="11"/>
  <c r="B735" i="11"/>
  <c r="B736" i="11"/>
  <c r="B737" i="11"/>
  <c r="B738" i="11"/>
  <c r="B739" i="11"/>
  <c r="B740" i="11"/>
  <c r="B741" i="11"/>
  <c r="B742" i="11"/>
  <c r="B743" i="11"/>
  <c r="B744" i="11"/>
  <c r="B745" i="11"/>
  <c r="B746" i="11"/>
  <c r="B747" i="11"/>
  <c r="B748" i="11"/>
  <c r="B749" i="11"/>
  <c r="B750" i="11"/>
  <c r="B751" i="11"/>
  <c r="B752" i="11"/>
  <c r="B753" i="11"/>
  <c r="B754" i="11"/>
  <c r="B755" i="11"/>
  <c r="B756" i="11"/>
  <c r="B757" i="11"/>
  <c r="B758" i="11"/>
  <c r="B759" i="11"/>
  <c r="B760" i="11"/>
  <c r="B761" i="11"/>
  <c r="B762" i="11"/>
  <c r="B763" i="11"/>
  <c r="B764" i="11"/>
  <c r="B765" i="11"/>
  <c r="B766" i="11"/>
  <c r="B767" i="11"/>
  <c r="B768" i="11"/>
  <c r="B769" i="11"/>
  <c r="B770" i="11"/>
  <c r="B771" i="11"/>
  <c r="B772" i="11"/>
  <c r="B773" i="11"/>
  <c r="B774" i="11"/>
  <c r="B775" i="11"/>
  <c r="B776" i="11"/>
  <c r="B777" i="11"/>
  <c r="B778" i="11"/>
  <c r="B779" i="11"/>
  <c r="B780" i="11"/>
  <c r="B781" i="11"/>
  <c r="B782" i="11"/>
  <c r="B783" i="11"/>
  <c r="B784" i="11"/>
  <c r="B785" i="11"/>
  <c r="B786" i="11"/>
  <c r="B787" i="11"/>
  <c r="B788" i="11"/>
  <c r="B789" i="11"/>
  <c r="B790" i="11"/>
  <c r="B791" i="11"/>
  <c r="B792" i="11"/>
  <c r="B793" i="11"/>
  <c r="B794" i="11"/>
  <c r="B795" i="11"/>
  <c r="B796" i="11"/>
  <c r="B797" i="11"/>
  <c r="B798" i="11"/>
  <c r="B799" i="11"/>
  <c r="B672" i="11"/>
  <c r="B673" i="11"/>
  <c r="B674" i="11"/>
  <c r="B675" i="11"/>
  <c r="B676" i="11"/>
  <c r="B677" i="11"/>
  <c r="B678" i="11"/>
  <c r="B679" i="11"/>
  <c r="B680" i="11"/>
  <c r="B681" i="11"/>
  <c r="B682" i="11"/>
  <c r="B683" i="11"/>
  <c r="B684" i="11"/>
  <c r="B685" i="11"/>
  <c r="B686" i="11"/>
  <c r="B687" i="11"/>
  <c r="B688" i="11"/>
  <c r="B689" i="11"/>
  <c r="B690" i="11"/>
  <c r="B691" i="11"/>
  <c r="B692" i="11"/>
  <c r="B693" i="11"/>
  <c r="B694" i="11"/>
  <c r="B695" i="11"/>
  <c r="B696" i="11"/>
  <c r="B697" i="11"/>
  <c r="B698" i="11"/>
  <c r="B699" i="11"/>
  <c r="B700" i="11"/>
  <c r="B800" i="11"/>
  <c r="B801" i="11"/>
  <c r="B802" i="11"/>
  <c r="B803" i="11"/>
  <c r="B804" i="11"/>
  <c r="B805" i="11"/>
  <c r="B806" i="11"/>
  <c r="B807" i="11"/>
  <c r="B808" i="11"/>
  <c r="B809" i="11"/>
  <c r="B810" i="11"/>
  <c r="B1005" i="11"/>
  <c r="B1006" i="11"/>
  <c r="B1007" i="11"/>
  <c r="B1008" i="11"/>
  <c r="B1009" i="11"/>
  <c r="B1010" i="11"/>
  <c r="B1011" i="11"/>
  <c r="B1012" i="11"/>
  <c r="B1013" i="11"/>
  <c r="B1014" i="11"/>
  <c r="B1015" i="11"/>
  <c r="B1016" i="11"/>
  <c r="B1017" i="11"/>
  <c r="B1018" i="11"/>
  <c r="B1019" i="11"/>
  <c r="B1020" i="11"/>
  <c r="B1021" i="11"/>
  <c r="B1022" i="11"/>
  <c r="B1023" i="11"/>
  <c r="B1024" i="11"/>
  <c r="B1025" i="11"/>
  <c r="B1026" i="11"/>
  <c r="B1027" i="11"/>
  <c r="B1028" i="11"/>
  <c r="B1029" i="11"/>
  <c r="B1030" i="11"/>
  <c r="B1031" i="11"/>
  <c r="B1032" i="11"/>
  <c r="B1033" i="11"/>
  <c r="B1034" i="11"/>
  <c r="B1035" i="11"/>
  <c r="B1036" i="11"/>
  <c r="B1037" i="11"/>
  <c r="B1038" i="11"/>
  <c r="B616" i="11"/>
  <c r="B617" i="11"/>
  <c r="B618" i="11"/>
  <c r="B619" i="11"/>
  <c r="B620" i="11"/>
  <c r="B621" i="11"/>
  <c r="B622" i="11"/>
  <c r="B623" i="11"/>
  <c r="B624" i="11"/>
  <c r="B625" i="11"/>
  <c r="B626" i="11"/>
  <c r="B627" i="11"/>
  <c r="B628" i="11"/>
  <c r="B629" i="11"/>
  <c r="B630" i="11"/>
  <c r="B631" i="11"/>
  <c r="B632" i="11"/>
  <c r="B633" i="11"/>
  <c r="B634" i="11"/>
  <c r="B635" i="11"/>
  <c r="B636" i="11"/>
  <c r="B637" i="11"/>
  <c r="B638" i="11"/>
  <c r="B639" i="11"/>
  <c r="B640" i="11"/>
  <c r="B641" i="11"/>
  <c r="B642" i="11"/>
  <c r="B643" i="11"/>
  <c r="B644" i="11"/>
  <c r="B645" i="11"/>
  <c r="B646" i="11"/>
  <c r="B647" i="11"/>
  <c r="B648" i="11"/>
  <c r="B649" i="11"/>
  <c r="B650" i="11"/>
  <c r="B651" i="11"/>
  <c r="B652" i="11"/>
  <c r="B653" i="11"/>
  <c r="B654" i="11"/>
  <c r="B655" i="11"/>
  <c r="B656" i="11"/>
  <c r="B657" i="11"/>
  <c r="B658" i="11"/>
  <c r="B659" i="11"/>
  <c r="B660" i="11"/>
  <c r="B661" i="11"/>
  <c r="B662" i="11"/>
  <c r="B663" i="11"/>
  <c r="B664" i="11"/>
  <c r="B665" i="11"/>
  <c r="B666" i="11"/>
  <c r="B667" i="11"/>
  <c r="B668" i="11"/>
  <c r="B669" i="11"/>
  <c r="B670" i="11"/>
  <c r="B671" i="11"/>
  <c r="B1039" i="11"/>
  <c r="B1040" i="11"/>
  <c r="B1041" i="11"/>
  <c r="B1042" i="11"/>
  <c r="B1043" i="11"/>
  <c r="B1044" i="11"/>
  <c r="B1045" i="11"/>
  <c r="B1046" i="11"/>
  <c r="B1047" i="11"/>
  <c r="B1048" i="11"/>
  <c r="B1049" i="11"/>
  <c r="B1050" i="11"/>
  <c r="B1051" i="11"/>
  <c r="B1052" i="11"/>
  <c r="B1053" i="11"/>
  <c r="B1054" i="11"/>
  <c r="B1055" i="11"/>
  <c r="B1056" i="11"/>
  <c r="B1057" i="11"/>
  <c r="B1058" i="11"/>
  <c r="B1059" i="11"/>
  <c r="B1060" i="11"/>
  <c r="B540" i="11"/>
  <c r="B541" i="11"/>
  <c r="B542" i="11"/>
  <c r="B543" i="11"/>
  <c r="B544" i="11"/>
  <c r="B545" i="11"/>
  <c r="B546" i="11"/>
  <c r="B547" i="11"/>
  <c r="B548" i="11"/>
  <c r="B549" i="11"/>
  <c r="B550" i="11"/>
  <c r="B551" i="11"/>
  <c r="B552" i="11"/>
  <c r="B553" i="11"/>
  <c r="B554" i="11"/>
  <c r="B555" i="11"/>
  <c r="B556" i="11"/>
  <c r="B557" i="11"/>
  <c r="B558" i="11"/>
  <c r="B559" i="11"/>
  <c r="B560" i="11"/>
  <c r="B561" i="11"/>
  <c r="B562" i="11"/>
  <c r="B563" i="11"/>
  <c r="B564" i="11"/>
  <c r="B565" i="11"/>
  <c r="B566" i="11"/>
  <c r="B567" i="11"/>
  <c r="B568" i="11"/>
  <c r="B569" i="11"/>
  <c r="B570" i="11"/>
  <c r="B571" i="11"/>
  <c r="B572" i="11"/>
  <c r="B573" i="11"/>
  <c r="B574" i="11"/>
  <c r="B575" i="11"/>
  <c r="B576" i="11"/>
  <c r="B577" i="11"/>
  <c r="B578" i="11"/>
  <c r="B579" i="11"/>
  <c r="B580" i="11"/>
  <c r="B581" i="11"/>
  <c r="B582" i="11"/>
  <c r="B583" i="11"/>
  <c r="B584" i="11"/>
  <c r="B585" i="11"/>
  <c r="B586" i="11"/>
  <c r="B587" i="11"/>
  <c r="B588" i="11"/>
  <c r="B589" i="11"/>
  <c r="B590" i="11"/>
  <c r="B591" i="11"/>
  <c r="B592" i="11"/>
  <c r="B593" i="11"/>
  <c r="B594" i="11"/>
  <c r="B595" i="11"/>
  <c r="B596" i="11"/>
  <c r="B597" i="11"/>
  <c r="B598" i="11"/>
  <c r="B599" i="11"/>
  <c r="B600" i="11"/>
  <c r="B601" i="11"/>
  <c r="B602" i="11"/>
  <c r="B603" i="11"/>
  <c r="B604" i="11"/>
  <c r="B605" i="11"/>
  <c r="B606" i="11"/>
  <c r="B607" i="11"/>
  <c r="B608" i="11"/>
  <c r="B609" i="11"/>
  <c r="B610" i="11"/>
  <c r="B611" i="11"/>
  <c r="B612" i="11"/>
  <c r="B613" i="11"/>
  <c r="B536" i="11"/>
  <c r="B537" i="11"/>
  <c r="B538" i="11"/>
  <c r="B614" i="11"/>
  <c r="B615" i="11"/>
  <c r="I97" i="12"/>
  <c r="B462" i="11"/>
  <c r="B492" i="11"/>
  <c r="B495" i="11"/>
  <c r="B493" i="11"/>
  <c r="B483" i="11"/>
  <c r="B486" i="11"/>
  <c r="B507" i="11"/>
  <c r="B525" i="11"/>
  <c r="B494" i="11"/>
  <c r="B32" i="11"/>
  <c r="B465" i="11"/>
  <c r="B498" i="11"/>
  <c r="B499" i="11"/>
  <c r="B490" i="11"/>
  <c r="B502" i="11"/>
  <c r="B503" i="11"/>
  <c r="B504" i="11"/>
  <c r="B532" i="11"/>
  <c r="B530" i="11"/>
  <c r="B480" i="11"/>
  <c r="B513" i="11"/>
  <c r="B508" i="11"/>
  <c r="B510" i="11"/>
  <c r="B511" i="11"/>
  <c r="B512" i="11"/>
  <c r="B491" i="11"/>
  <c r="B477" i="11"/>
  <c r="B515" i="11"/>
  <c r="B481" i="11"/>
  <c r="B501" i="11"/>
  <c r="B531" i="11"/>
  <c r="B519" i="11"/>
  <c r="B520" i="11"/>
  <c r="B521" i="11"/>
  <c r="B522" i="11"/>
  <c r="B523" i="11"/>
  <c r="B509" i="11"/>
  <c r="B517" i="11"/>
  <c r="B526" i="11"/>
  <c r="B527" i="11"/>
  <c r="B518" i="11"/>
  <c r="B529" i="11"/>
  <c r="B500" i="11"/>
  <c r="B514" i="11"/>
  <c r="B528" i="11"/>
  <c r="B533" i="11"/>
  <c r="B534" i="11"/>
  <c r="B535" i="11"/>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214" i="12"/>
  <c r="I215" i="12"/>
  <c r="I216" i="12"/>
  <c r="I217" i="12"/>
  <c r="I218" i="12"/>
  <c r="I219" i="12"/>
  <c r="I220" i="12"/>
  <c r="I221" i="12"/>
  <c r="I222" i="12"/>
  <c r="I223" i="12"/>
  <c r="I224" i="12"/>
  <c r="I225" i="12"/>
  <c r="I226" i="12"/>
  <c r="I227" i="12"/>
  <c r="I228" i="12"/>
  <c r="I229" i="12"/>
  <c r="I230" i="12"/>
  <c r="I231" i="12"/>
  <c r="I232" i="12"/>
  <c r="I196" i="12"/>
  <c r="I197" i="12"/>
  <c r="I198" i="12"/>
  <c r="I199" i="12"/>
  <c r="I200" i="12"/>
  <c r="I201" i="12"/>
  <c r="I202" i="12"/>
  <c r="I203" i="12"/>
  <c r="I204" i="12"/>
  <c r="I205" i="12"/>
  <c r="I206" i="12"/>
  <c r="I207" i="12"/>
  <c r="I208" i="12"/>
  <c r="I209" i="12"/>
  <c r="I210" i="12"/>
  <c r="I211" i="12"/>
  <c r="I212" i="12"/>
  <c r="I213" i="12"/>
  <c r="I233" i="12"/>
  <c r="I234" i="12"/>
  <c r="I235" i="12"/>
  <c r="I236" i="12"/>
  <c r="I237" i="12"/>
  <c r="I238" i="12"/>
  <c r="I239" i="12"/>
  <c r="I240" i="12"/>
  <c r="I241" i="12"/>
  <c r="I95" i="12"/>
  <c r="I96" i="12"/>
  <c r="I242" i="12"/>
  <c r="I243" i="12"/>
  <c r="I244" i="12"/>
  <c r="I245" i="12"/>
  <c r="I246" i="12"/>
  <c r="I247" i="12"/>
  <c r="I248" i="12"/>
  <c r="I249" i="12"/>
  <c r="I250" i="12"/>
  <c r="I251" i="12"/>
  <c r="B310" i="11"/>
  <c r="B311" i="11"/>
  <c r="B312" i="11"/>
  <c r="B313" i="11"/>
  <c r="B314" i="11"/>
  <c r="B315" i="11"/>
  <c r="B316" i="11"/>
  <c r="B317" i="11"/>
  <c r="B318" i="11"/>
  <c r="B319" i="11"/>
  <c r="B320" i="11"/>
  <c r="B321" i="11"/>
  <c r="B322" i="11"/>
  <c r="B323" i="11"/>
  <c r="B324" i="11"/>
  <c r="B325" i="11"/>
  <c r="B326" i="11"/>
  <c r="B327" i="11"/>
  <c r="B328" i="11"/>
  <c r="B329" i="11"/>
  <c r="B330" i="11"/>
  <c r="B331" i="11"/>
  <c r="B332" i="11"/>
  <c r="B333" i="11"/>
  <c r="B334" i="11"/>
  <c r="B335" i="11"/>
  <c r="B336" i="11"/>
  <c r="B337" i="11"/>
  <c r="B338" i="11"/>
  <c r="B339" i="11"/>
  <c r="B340" i="11"/>
  <c r="B341" i="11"/>
  <c r="B342" i="11"/>
  <c r="B343" i="11"/>
  <c r="B344" i="11"/>
  <c r="B345" i="11"/>
  <c r="B346" i="11"/>
  <c r="B347" i="11"/>
  <c r="B348" i="11"/>
  <c r="B349" i="11"/>
  <c r="B350" i="11"/>
  <c r="B351" i="11"/>
  <c r="B352" i="11"/>
  <c r="B353" i="11"/>
  <c r="B354" i="11"/>
  <c r="B355" i="11"/>
  <c r="B356" i="11"/>
  <c r="B357" i="11"/>
  <c r="B358" i="11"/>
  <c r="B359" i="11"/>
  <c r="B360" i="11"/>
  <c r="B361" i="11"/>
  <c r="B362" i="11"/>
  <c r="B363" i="11"/>
  <c r="B364" i="11"/>
  <c r="B365" i="11"/>
  <c r="B366" i="11"/>
  <c r="B367" i="11"/>
  <c r="B368" i="11"/>
  <c r="B369" i="11"/>
  <c r="B370" i="11"/>
  <c r="B371" i="11"/>
  <c r="B372" i="11"/>
  <c r="B373" i="11"/>
  <c r="B374" i="11"/>
  <c r="B375" i="11"/>
  <c r="B376" i="11"/>
  <c r="B377" i="11"/>
  <c r="B378" i="11"/>
  <c r="B379" i="11"/>
  <c r="B380" i="11"/>
  <c r="B381" i="11"/>
  <c r="B382" i="11"/>
  <c r="B383" i="11"/>
  <c r="B384" i="11"/>
  <c r="B385" i="11"/>
  <c r="B386" i="11"/>
  <c r="B387" i="11"/>
  <c r="B388" i="11"/>
  <c r="B389" i="11"/>
  <c r="B390" i="11"/>
  <c r="B391" i="11"/>
  <c r="B392" i="11"/>
  <c r="B393" i="11"/>
  <c r="B394" i="11"/>
  <c r="B395" i="11"/>
  <c r="B396" i="11"/>
  <c r="B397" i="11"/>
  <c r="B398" i="11"/>
  <c r="B399" i="11"/>
  <c r="B400" i="11"/>
  <c r="B401" i="11"/>
  <c r="B402" i="11"/>
  <c r="B403" i="11"/>
  <c r="B404" i="11"/>
  <c r="B405" i="11"/>
  <c r="B406" i="11"/>
  <c r="B407" i="11"/>
  <c r="B408" i="11"/>
  <c r="B409" i="11"/>
  <c r="B410" i="11"/>
  <c r="B411" i="11"/>
  <c r="B412" i="11"/>
  <c r="B413" i="11"/>
  <c r="B414" i="11"/>
  <c r="B415" i="11"/>
  <c r="B416" i="11"/>
  <c r="B417" i="11"/>
  <c r="B418" i="11"/>
  <c r="B419" i="11"/>
  <c r="B420" i="11"/>
  <c r="B421" i="11"/>
  <c r="B422" i="11"/>
  <c r="B423" i="11"/>
  <c r="B424" i="11"/>
  <c r="B425" i="11"/>
  <c r="B426" i="11"/>
  <c r="B427" i="11"/>
  <c r="B428" i="11"/>
  <c r="B429" i="11"/>
  <c r="B430" i="11"/>
  <c r="B431" i="11"/>
  <c r="B432" i="11"/>
  <c r="B433" i="11"/>
  <c r="B434" i="11"/>
  <c r="B435" i="11"/>
  <c r="B436" i="11"/>
  <c r="B437" i="11"/>
  <c r="B438" i="11"/>
  <c r="B439" i="11"/>
  <c r="B440" i="11"/>
  <c r="B441" i="11"/>
  <c r="B442" i="11"/>
  <c r="B443" i="11"/>
  <c r="B444" i="11"/>
  <c r="B445" i="11"/>
  <c r="B446" i="11"/>
  <c r="B447" i="11"/>
  <c r="B448" i="11"/>
  <c r="B259" i="11"/>
  <c r="B260" i="11"/>
  <c r="B261" i="11"/>
  <c r="B262" i="11"/>
  <c r="B263" i="11"/>
  <c r="B264" i="11"/>
  <c r="B265" i="11"/>
  <c r="B266" i="11"/>
  <c r="B267" i="11"/>
  <c r="B268" i="11"/>
  <c r="B269" i="11"/>
  <c r="B270" i="11"/>
  <c r="B271" i="11"/>
  <c r="B272" i="11"/>
  <c r="B273" i="11"/>
  <c r="B274" i="11"/>
  <c r="B275" i="11"/>
  <c r="B276" i="11"/>
  <c r="B277" i="11"/>
  <c r="B278" i="11"/>
  <c r="B279" i="11"/>
  <c r="B280" i="11"/>
  <c r="B281" i="11"/>
  <c r="B282" i="11"/>
  <c r="B283" i="11"/>
  <c r="B284" i="11"/>
  <c r="B285" i="11"/>
  <c r="B286" i="11"/>
  <c r="B287" i="11"/>
  <c r="B288" i="11"/>
  <c r="B289" i="11"/>
  <c r="B290" i="11"/>
  <c r="B291" i="11"/>
  <c r="B292" i="11"/>
  <c r="B293" i="11"/>
  <c r="B294" i="11"/>
  <c r="B295" i="11"/>
  <c r="B296" i="11"/>
  <c r="B297" i="11"/>
  <c r="B298" i="11"/>
  <c r="B299" i="11"/>
  <c r="B300" i="11"/>
  <c r="B301" i="11"/>
  <c r="B302" i="11"/>
  <c r="B303" i="11"/>
  <c r="B304" i="11"/>
  <c r="B305" i="11"/>
  <c r="B306" i="11"/>
  <c r="B307" i="11"/>
  <c r="B308" i="11"/>
  <c r="B309" i="11"/>
  <c r="B449" i="11"/>
  <c r="B450" i="11"/>
  <c r="B451" i="11"/>
  <c r="B452" i="11"/>
  <c r="B453" i="11"/>
  <c r="B454" i="11"/>
  <c r="B455" i="11"/>
  <c r="B456" i="11"/>
  <c r="B457" i="11"/>
  <c r="B458" i="11"/>
  <c r="B459" i="11"/>
  <c r="B460" i="11"/>
  <c r="B461" i="11"/>
  <c r="B496" i="11"/>
  <c r="B50" i="11"/>
  <c r="B497" i="11"/>
  <c r="B466" i="11"/>
  <c r="B467" i="11"/>
  <c r="B468" i="11"/>
  <c r="B469" i="11"/>
  <c r="B505" i="11"/>
  <c r="B476" i="11"/>
  <c r="B472" i="11"/>
  <c r="B473" i="11"/>
  <c r="B474" i="11"/>
  <c r="B475" i="11"/>
  <c r="B464" i="11"/>
  <c r="B470" i="11"/>
  <c r="B478"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479" i="11"/>
  <c r="B29" i="11"/>
  <c r="B489" i="11"/>
  <c r="B484" i="11"/>
  <c r="B482" i="11"/>
  <c r="B485" i="11"/>
  <c r="B506" i="11"/>
  <c r="B524" i="11"/>
  <c r="B487"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27" i="11"/>
  <c r="B128" i="11"/>
  <c r="B129" i="11"/>
  <c r="B130" i="11"/>
  <c r="B28" i="11"/>
  <c r="B516" i="11"/>
  <c r="B30" i="11"/>
  <c r="B31" i="11"/>
  <c r="B471" i="11"/>
  <c r="B33" i="11"/>
  <c r="B34" i="11"/>
  <c r="B35" i="11"/>
  <c r="B36" i="11"/>
  <c r="B37" i="11"/>
  <c r="B38" i="11"/>
  <c r="B39" i="11"/>
  <c r="B40" i="11"/>
  <c r="B41" i="11"/>
  <c r="B42" i="11"/>
  <c r="B43" i="11"/>
  <c r="B44" i="11"/>
  <c r="B45" i="11"/>
  <c r="B46" i="11"/>
  <c r="B47" i="11"/>
  <c r="B48" i="11"/>
  <c r="B49" i="11"/>
  <c r="B463" i="11"/>
  <c r="B51" i="11"/>
  <c r="B52" i="11"/>
  <c r="B53" i="11"/>
  <c r="B54" i="11"/>
  <c r="B131" i="11"/>
  <c r="B132" i="11"/>
  <c r="B488" i="11"/>
  <c r="B539" i="11"/>
  <c r="B21" i="11"/>
  <c r="I81" i="12"/>
  <c r="I82" i="12"/>
  <c r="I83" i="12"/>
  <c r="I84" i="12"/>
  <c r="I85" i="12"/>
  <c r="I86" i="12"/>
  <c r="I87" i="12"/>
  <c r="I88" i="12"/>
  <c r="I89" i="12"/>
  <c r="I90" i="12"/>
  <c r="I91" i="12"/>
  <c r="I92" i="12"/>
  <c r="I93" i="12"/>
  <c r="I94" i="12"/>
  <c r="I56" i="12"/>
  <c r="I57" i="12"/>
  <c r="I58" i="12"/>
  <c r="I59" i="12"/>
  <c r="I60" i="12"/>
  <c r="I61" i="12"/>
  <c r="I62" i="12"/>
  <c r="I63" i="12"/>
  <c r="I64" i="12"/>
  <c r="I65" i="12"/>
  <c r="I66" i="12"/>
  <c r="I67" i="12"/>
  <c r="I68" i="12"/>
  <c r="I43" i="12"/>
  <c r="I44" i="12"/>
  <c r="I45" i="12"/>
  <c r="I46" i="12"/>
  <c r="I47" i="12"/>
  <c r="I48" i="12"/>
  <c r="I49" i="12"/>
  <c r="I50" i="12"/>
  <c r="I51" i="12"/>
  <c r="I52" i="12"/>
  <c r="I53" i="12"/>
  <c r="I54" i="12"/>
  <c r="I55" i="12"/>
  <c r="I69" i="12"/>
  <c r="I70" i="12"/>
  <c r="I71" i="12"/>
  <c r="I72" i="12"/>
  <c r="I73" i="12"/>
  <c r="I74" i="12"/>
  <c r="I75" i="12"/>
  <c r="I76" i="12"/>
  <c r="I77" i="12"/>
  <c r="I78" i="12"/>
  <c r="I79" i="12"/>
  <c r="I31" i="12"/>
  <c r="I32" i="12"/>
  <c r="I33" i="12"/>
  <c r="I34" i="12"/>
  <c r="I35" i="12"/>
  <c r="I36" i="12"/>
  <c r="I37" i="12"/>
  <c r="I38" i="12"/>
  <c r="I39" i="12"/>
  <c r="I40" i="12"/>
  <c r="I41" i="12"/>
  <c r="I42" i="12"/>
  <c r="I80" i="12"/>
  <c r="B1061" i="11"/>
  <c r="B1062" i="11"/>
  <c r="J1065" i="11"/>
  <c r="J49" i="4"/>
  <c r="J1067" i="11"/>
  <c r="I29" i="12"/>
  <c r="H1067" i="11"/>
  <c r="J47" i="4"/>
  <c r="I49" i="4"/>
  <c r="B128" i="8"/>
  <c r="B124" i="8"/>
  <c r="B126" i="8"/>
  <c r="E24" i="9"/>
  <c r="D148" i="8"/>
  <c r="E27" i="9"/>
  <c r="F207" i="8"/>
  <c r="F206" i="8"/>
  <c r="F205" i="8"/>
  <c r="F31" i="8"/>
  <c r="F20" i="8"/>
  <c r="E23" i="9"/>
  <c r="E25" i="9"/>
  <c r="F179" i="8"/>
  <c r="D114" i="8"/>
  <c r="E53" i="9"/>
  <c r="E54" i="9"/>
  <c r="E55" i="9"/>
  <c r="E56" i="9"/>
  <c r="B73" i="8"/>
  <c r="B105" i="8"/>
  <c r="B103" i="8"/>
  <c r="B101" i="8"/>
  <c r="B99" i="8"/>
  <c r="B97" i="8"/>
  <c r="B95" i="8"/>
  <c r="I252" i="12"/>
  <c r="E31" i="9"/>
  <c r="F188" i="8"/>
  <c r="F184" i="8"/>
  <c r="F173" i="8"/>
  <c r="F170" i="8"/>
  <c r="F169" i="8"/>
  <c r="F168" i="8"/>
  <c r="F163" i="8"/>
  <c r="F159" i="8"/>
  <c r="F156" i="8"/>
  <c r="F155" i="8"/>
  <c r="F154" i="8"/>
  <c r="F153" i="8"/>
  <c r="F152" i="8"/>
  <c r="F151" i="8"/>
  <c r="F144" i="8"/>
  <c r="F140" i="8"/>
  <c r="F132" i="8"/>
  <c r="F117" i="8"/>
  <c r="F113" i="8"/>
  <c r="F112" i="8"/>
  <c r="F71" i="8"/>
  <c r="F51" i="8"/>
  <c r="F43" i="8"/>
  <c r="F41" i="8"/>
  <c r="F40" i="8"/>
  <c r="F39" i="8"/>
  <c r="F36" i="8"/>
  <c r="F29" i="8"/>
  <c r="F28" i="8"/>
  <c r="F27" i="8"/>
  <c r="F22" i="8"/>
  <c r="F21" i="8"/>
  <c r="B18" i="11"/>
  <c r="I30" i="12"/>
  <c r="I28" i="12"/>
  <c r="G33" i="9"/>
  <c r="E21" i="12"/>
  <c r="B15" i="11"/>
  <c r="B16" i="11"/>
  <c r="B17" i="11"/>
  <c r="B19" i="11"/>
  <c r="B20" i="11"/>
  <c r="B22" i="11"/>
  <c r="B23" i="11"/>
  <c r="B24" i="11"/>
  <c r="B25" i="11"/>
  <c r="B26" i="11"/>
  <c r="B27" i="11"/>
  <c r="B1063" i="11"/>
  <c r="E30" i="9"/>
  <c r="N4" i="4"/>
  <c r="B87" i="8"/>
  <c r="B83" i="8"/>
  <c r="B81" i="8"/>
  <c r="B79" i="8"/>
  <c r="B77" i="8"/>
  <c r="B75" i="8"/>
  <c r="E28" i="9"/>
  <c r="F176" i="8"/>
  <c r="B144" i="8"/>
  <c r="B35" i="4"/>
  <c r="C35" i="4"/>
  <c r="D35" i="4"/>
  <c r="E35" i="4"/>
  <c r="B42" i="4"/>
  <c r="C42" i="4"/>
  <c r="D42" i="4"/>
  <c r="E42" i="4"/>
  <c r="E45" i="4"/>
  <c r="D45" i="4"/>
  <c r="C45" i="4"/>
  <c r="B45" i="4"/>
  <c r="E44" i="4"/>
  <c r="D44" i="4"/>
  <c r="C44" i="4"/>
  <c r="B44" i="4"/>
  <c r="E43" i="4"/>
  <c r="D43" i="4"/>
  <c r="C43" i="4"/>
  <c r="B43" i="4"/>
  <c r="E41" i="4"/>
  <c r="D41" i="4"/>
  <c r="C41" i="4"/>
  <c r="B41" i="4"/>
  <c r="E40" i="4"/>
  <c r="D40" i="4"/>
  <c r="C40" i="4"/>
  <c r="B40" i="4"/>
  <c r="E39" i="4"/>
  <c r="D39" i="4"/>
  <c r="C39" i="4"/>
  <c r="B39" i="4"/>
  <c r="E33" i="4"/>
  <c r="F160" i="8"/>
  <c r="D23" i="4"/>
  <c r="E24" i="4"/>
  <c r="D24" i="4"/>
  <c r="C24" i="4"/>
  <c r="B24" i="4"/>
  <c r="E23" i="4"/>
  <c r="C23" i="4"/>
  <c r="B23" i="4"/>
  <c r="E22" i="4"/>
  <c r="D22" i="4"/>
  <c r="C22" i="4"/>
  <c r="B22" i="4"/>
  <c r="C25" i="4"/>
  <c r="C26" i="4"/>
  <c r="C27" i="4"/>
  <c r="C28" i="4"/>
  <c r="C29" i="4"/>
  <c r="C30" i="4"/>
  <c r="C31" i="4"/>
  <c r="C32" i="4"/>
  <c r="C33" i="4"/>
  <c r="C34" i="4"/>
  <c r="C36" i="4"/>
  <c r="C37" i="4"/>
  <c r="C38" i="4"/>
  <c r="D25" i="4"/>
  <c r="D26" i="4"/>
  <c r="D27" i="4"/>
  <c r="D28" i="4"/>
  <c r="D29" i="4"/>
  <c r="D30" i="4"/>
  <c r="D31" i="4"/>
  <c r="D32" i="4"/>
  <c r="D33" i="4"/>
  <c r="D34" i="4"/>
  <c r="D36" i="4"/>
  <c r="D37" i="4"/>
  <c r="D38" i="4"/>
  <c r="E25" i="4"/>
  <c r="E26" i="4"/>
  <c r="E27" i="4"/>
  <c r="E28" i="4"/>
  <c r="E29" i="4"/>
  <c r="E30" i="4"/>
  <c r="E31" i="4"/>
  <c r="E32" i="4"/>
  <c r="E34" i="4"/>
  <c r="E36" i="4"/>
  <c r="E37" i="4"/>
  <c r="E38" i="4"/>
  <c r="B25" i="4"/>
  <c r="B26" i="4"/>
  <c r="B27" i="4"/>
  <c r="B28" i="4"/>
  <c r="B29" i="4"/>
  <c r="B30" i="4"/>
  <c r="B31" i="4"/>
  <c r="B32" i="4"/>
  <c r="B33" i="4"/>
  <c r="B34" i="4"/>
  <c r="B36" i="4"/>
  <c r="B37" i="4"/>
  <c r="B38" i="4"/>
  <c r="B107" i="8"/>
  <c r="E52"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<sst xmlns="http://schemas.openxmlformats.org/spreadsheetml/2006/main" count="7765" uniqueCount="2272">
  <si>
    <t>Completed on:</t>
  </si>
  <si>
    <t>YYYY-MM-DD</t>
  </si>
  <si>
    <t>Summary data template for EITI disclosures</t>
  </si>
  <si>
    <t>Version 2.0 as of 1 July 2019</t>
  </si>
  <si>
    <t xml:space="preserve">Filling in this summary data template with EITI Report data will make your EITI Report data accessible in a machine-readable format. (requirement 7.2.d) </t>
  </si>
  <si>
    <t>“Make the EITI Report available in an open data format (xlsx or csv) online and publicise its availability.” 
- EITI Requirement 7.1.c</t>
  </si>
  <si>
    <t>How publishing EITI Report data works:</t>
  </si>
  <si>
    <t>1. Use one excel workbook per fiscal year covered. If you are reporting on both oil &amp; gas and mining, both can fit into one workbook.</t>
  </si>
  <si>
    <t>2. Fill in the entire workbook - parts 1-5.</t>
  </si>
  <si>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</si>
  <si>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</si>
  <si>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</si>
  <si>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t>This workbook has five parts. Insert the data starting with part 1 and work your way through to part 5</t>
  </si>
  <si>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</si>
  <si>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</si>
  <si>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</si>
  <si>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</si>
  <si>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</si>
  <si>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i/>
        <sz val="10.5"/>
        <rFont val="Calibri"/>
        <family val="2"/>
      </rPr>
      <t xml:space="preserve">The International Secretariat can provide advice and support on request. Please contact </t>
    </r>
    <r>
      <rPr>
        <i/>
        <u/>
        <sz val="10.5"/>
        <color theme="10"/>
        <rFont val="Calibri"/>
        <family val="2"/>
      </rPr>
      <t>data@eiti.org</t>
    </r>
  </si>
  <si>
    <t>Cells in orange must be completed before submission</t>
  </si>
  <si>
    <t>Cells in light blue are for supplying sources and/or comments</t>
  </si>
  <si>
    <t>White cells require no action</t>
  </si>
  <si>
    <t>Cells in grey are for your information: You will receive immediate feedback on many of the data entries and some cells will fill in automatically.</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</si>
  <si>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</si>
  <si>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</si>
  <si>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</si>
  <si>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</si>
  <si>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</si>
  <si>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</si>
  <si>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</si>
  <si>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</si>
  <si>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</si>
  <si>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</si>
  <si>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</si>
  <si>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</si>
  <si>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</si>
  <si>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</si>
  <si>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</si>
  <si>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</si>
  <si>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</si>
  <si>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</si>
  <si>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</si>
  <si>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t xml:space="preserve">2. Once certain questions are answered, further guidance and questions may appear. Please respond to each of these,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</si>
  <si>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</si>
  <si>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</si>
  <si>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t>Cells in orange must be completed</t>
  </si>
  <si>
    <t>Cells in light blue are for voluntary input</t>
  </si>
  <si>
    <t xml:space="preserve">Part 1 - About </t>
  </si>
  <si>
    <t>Description</t>
  </si>
  <si>
    <t>Enter data in this column</t>
  </si>
  <si>
    <t>Source / Comments</t>
  </si>
  <si>
    <t>Country or area name</t>
  </si>
  <si>
    <t>Indonesia</t>
  </si>
  <si>
    <t>ISO Alpha-3 Code</t>
  </si>
  <si>
    <t>National currency name</t>
  </si>
  <si>
    <t>National currency ISO-4217</t>
  </si>
  <si>
    <t>Fiscal year covered by this data file</t>
  </si>
  <si>
    <t>Start Date</t>
  </si>
  <si>
    <t>End Date</t>
  </si>
  <si>
    <t>Data source</t>
  </si>
  <si>
    <t>Has an EITI Report been prepared by an Independent Administrator?</t>
  </si>
  <si>
    <t>No</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</si>
  <si>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</si>
  <si>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</si>
  <si>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</si>
  <si>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</si>
  <si>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</si>
  <si>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</si>
  <si>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</si>
  <si>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</si>
  <si>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</si>
  <si>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</si>
  <si>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r>
      <t>EITI Requirement 7.2</t>
    </r>
    <r>
      <rPr>
        <b/>
        <sz val="11"/>
        <rFont val="Franklin Gothic Book"/>
        <family val="2"/>
      </rPr>
      <t>: Data accessibility and open data</t>
    </r>
  </si>
  <si>
    <t>Does the government have an open data policy?</t>
  </si>
  <si>
    <t>&lt; EITI Reporting or online? &gt;</t>
  </si>
  <si>
    <t>Data coverage / scope</t>
  </si>
  <si>
    <t>Open data portal / files</t>
  </si>
  <si>
    <t>&lt;URL&gt;</t>
  </si>
  <si>
    <t>Sector coverage</t>
  </si>
  <si>
    <t>Oil</t>
  </si>
  <si>
    <t>Gas</t>
  </si>
  <si>
    <t>Mining (incl. Quarrying)</t>
  </si>
  <si>
    <t>Other, non-upstream sectors</t>
  </si>
  <si>
    <t>If yes, please specify name (insert new rows if multiple)</t>
  </si>
  <si>
    <t>&lt; Other sector &gt;</t>
  </si>
  <si>
    <t>Number of reporting government entities (incl SOEs if recipient)</t>
  </si>
  <si>
    <t>&lt; number &gt;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</si>
  <si>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</si>
  <si>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</si>
  <si>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IDR</t>
  </si>
  <si>
    <t xml:space="preserve">Exchange rate used: 1 USD = </t>
  </si>
  <si>
    <t>Exchange rate source (URL,…)</t>
  </si>
  <si>
    <r>
      <t>EITI Requirement 4.7</t>
    </r>
    <r>
      <rPr>
        <b/>
        <sz val="11"/>
        <rFont val="Franklin Gothic Book"/>
        <family val="2"/>
      </rPr>
      <t>: Disaggregation</t>
    </r>
  </si>
  <si>
    <t>… by revenue stream</t>
  </si>
  <si>
    <t>… by government agency</t>
  </si>
  <si>
    <t>Partially</t>
  </si>
  <si>
    <t>… by company</t>
  </si>
  <si>
    <t>… by project</t>
  </si>
  <si>
    <t>Data overview / requirement</t>
  </si>
  <si>
    <t>Systematically disclosed</t>
  </si>
  <si>
    <t>Calculated using the Disclosure checklist</t>
  </si>
  <si>
    <t>Through EITI Reporting</t>
  </si>
  <si>
    <t>Contact details: data submission</t>
  </si>
  <si>
    <t>Not applicable</t>
  </si>
  <si>
    <t>Not available</t>
  </si>
  <si>
    <t>Name and contact information of the person submitting this file</t>
  </si>
  <si>
    <t>Name</t>
  </si>
  <si>
    <t>&lt; text &gt;</t>
  </si>
  <si>
    <t>Organisation</t>
  </si>
  <si>
    <t>Email address</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</si>
  <si>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</si>
  <si>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t>For each row, please complete the following steps</t>
  </si>
  <si>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</si>
  <si>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t>2.More guidance will appear as you fill the cells. Please fill out as directed, completing every column for each row before beginning the next.</t>
  </si>
  <si>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</si>
  <si>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</si>
  <si>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</si>
  <si>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t>Part 2 - Disclosure checklist</t>
  </si>
  <si>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</si>
  <si>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t>Requirement</t>
  </si>
  <si>
    <t>Inclusion</t>
  </si>
  <si>
    <t>Source / units</t>
  </si>
  <si>
    <t>Comments / Notes</t>
  </si>
  <si>
    <r>
      <t>EITI Requirement 2.1</t>
    </r>
    <r>
      <rPr>
        <b/>
        <sz val="11"/>
        <rFont val="Franklin Gothic Book"/>
        <family val="2"/>
      </rPr>
      <t>: Legal framework and fiscal regime</t>
    </r>
  </si>
  <si>
    <t>Does the government publish information about</t>
  </si>
  <si>
    <t>Laws and regulations?</t>
  </si>
  <si>
    <t>Yes, systematically disclosed</t>
  </si>
  <si>
    <t>https://jdihn.go.id/</t>
  </si>
  <si>
    <t>Overview of government agencies' roles?</t>
  </si>
  <si>
    <t>Yes, through EITI reporting</t>
  </si>
  <si>
    <t>Mineral and petroleum rights' regime?</t>
  </si>
  <si>
    <t>&lt; EITI reporting or systematically disclosed? &gt;</t>
  </si>
  <si>
    <t>Fiscal regime?</t>
  </si>
  <si>
    <r>
      <t>EITI Requirement 2.2</t>
    </r>
    <r>
      <rPr>
        <b/>
        <sz val="11"/>
        <rFont val="Franklin Gothic Book"/>
        <family val="2"/>
      </rPr>
      <t>: Contract and license allocations</t>
    </r>
  </si>
  <si>
    <t>the award process(es)?</t>
  </si>
  <si>
    <t>https://www.esdm.go.id/wkmigas/</t>
  </si>
  <si>
    <t>and the technical and financial criteria used?</t>
  </si>
  <si>
    <t>the transfer process(es)?</t>
  </si>
  <si>
    <t>bidding rounds/process(es)?</t>
  </si>
  <si>
    <t>https://perizinan.esdm.go.id/
https://oss.go.id</t>
  </si>
  <si>
    <t>No. of license awards and transfers for the covered year</t>
  </si>
  <si>
    <r>
      <t xml:space="preserve">EITI Requirement 2.3: </t>
    </r>
    <r>
      <rPr>
        <b/>
        <sz val="11"/>
        <rFont val="Franklin Gothic Book"/>
        <family val="2"/>
      </rPr>
      <t>Register of licenses</t>
    </r>
  </si>
  <si>
    <t>License register for mining sector</t>
  </si>
  <si>
    <t xml:space="preserve">https://geoportal.esdm.go.id/minerba/
https://www.minerba.esdm.go.id/pdf/225-Status%20IUP%20Nasional
https://modi.esdm.go.id/perizinan </t>
  </si>
  <si>
    <t>License register for petroleum sector</t>
  </si>
  <si>
    <t>License register for other sector(s) - add rows if several</t>
  </si>
  <si>
    <r>
      <t>EITI Requirement 2.4</t>
    </r>
    <r>
      <rPr>
        <b/>
        <sz val="11"/>
        <rFont val="Franklin Gothic Book"/>
        <family val="2"/>
      </rPr>
      <t>: Contract disclosure</t>
    </r>
  </si>
  <si>
    <t>Government policy on contract disclosure</t>
  </si>
  <si>
    <t>Are contracts or full license texts disclosed?</t>
  </si>
  <si>
    <t>Contract register for mining sector</t>
  </si>
  <si>
    <t>Contract register for petroleum sector</t>
  </si>
  <si>
    <t>https://geoportal.esdm.go.id/migas/</t>
  </si>
  <si>
    <t>Contract register for other sector(s) - add rows if several</t>
  </si>
  <si>
    <r>
      <t>EITI Requirement 2.5</t>
    </r>
    <r>
      <rPr>
        <b/>
        <sz val="11"/>
        <rFont val="Franklin Gothic Book"/>
        <family val="2"/>
      </rPr>
      <t>: Beneficial ownership</t>
    </r>
  </si>
  <si>
    <t>Government policy on beneficial ownership</t>
  </si>
  <si>
    <t>https://bo.ahu.go.id</t>
  </si>
  <si>
    <t>Is beneficial ownership data disclosed?</t>
  </si>
  <si>
    <t>Beneficial ownership registry</t>
  </si>
  <si>
    <t>Directorate General of General Law Administration</t>
  </si>
  <si>
    <t xml:space="preserve">https://ahu.go.id/pencarian/profil-pemilik-manfaat </t>
  </si>
  <si>
    <r>
      <t>EITI Requirement 2.6</t>
    </r>
    <r>
      <rPr>
        <b/>
        <sz val="11"/>
        <rFont val="Franklin Gothic Book"/>
        <family val="2"/>
      </rPr>
      <t>: State participation</t>
    </r>
  </si>
  <si>
    <t>Does the government report how it participates in the extractive sector?</t>
  </si>
  <si>
    <t>References to state-owned enterprises portals or company website(s), for example as stated in the Report (Add rows if several SOEs)</t>
  </si>
  <si>
    <t>https://mind.id</t>
  </si>
  <si>
    <t>https://antam.com/en</t>
  </si>
  <si>
    <t>https://www.timah.com/</t>
  </si>
  <si>
    <t>https://www.ptba.co.id/</t>
  </si>
  <si>
    <t>https://ptfi.co.id/</t>
  </si>
  <si>
    <t>https://www.pertamina.com</t>
  </si>
  <si>
    <t>References to state-owned enterprises or company Audited Financial Statement (Add rows if several SOEs)</t>
  </si>
  <si>
    <t>https://mind.id/pages/members</t>
  </si>
  <si>
    <t>https://antam.com/en/reports/financial-reports</t>
  </si>
  <si>
    <t>https://timah.com/blog/report/financial-report.html</t>
  </si>
  <si>
    <t>https://www.ptba.co.id/laporan/laporan-audit-keuangan</t>
  </si>
  <si>
    <t>https://www.pertamina.com/id/laporan-keuangan</t>
  </si>
  <si>
    <r>
      <t>EITI Requirement 3.1</t>
    </r>
    <r>
      <rPr>
        <b/>
        <sz val="11"/>
        <rFont val="Franklin Gothic Book"/>
        <family val="2"/>
      </rPr>
      <t>: Exploration</t>
    </r>
  </si>
  <si>
    <t>Overview of the extractive industries, including any significant exploration activities</t>
  </si>
  <si>
    <t>https://geoportal.esdm.go.id/emo</t>
  </si>
  <si>
    <r>
      <t>EITI Requirement 3.2</t>
    </r>
    <r>
      <rPr>
        <b/>
        <sz val="11"/>
        <rFont val="Franklin Gothic Book"/>
        <family val="2"/>
      </rPr>
      <t>: Production by commodity</t>
    </r>
  </si>
  <si>
    <t>(Harmonised System Codes)</t>
  </si>
  <si>
    <t>Disclosure of production volumes</t>
  </si>
  <si>
    <t xml:space="preserve">https://www.bps.go.id/statictable/2009/06/15/1092/produksi-minyak-bumi-dan-gas-alam-1996-2021.html
https://modi.esdm.go.id
</t>
  </si>
  <si>
    <t>Disclosure of production values</t>
  </si>
  <si>
    <t>Crude oil (2709), volume</t>
  </si>
  <si>
    <t>Barrels</t>
  </si>
  <si>
    <t>USD</t>
  </si>
  <si>
    <t>&lt;method of value calculation, if available&gt;</t>
  </si>
  <si>
    <t>Natural gas (2711), volume</t>
  </si>
  <si>
    <t>Scf</t>
  </si>
  <si>
    <t>Gold (7108), volume</t>
  </si>
  <si>
    <t>oz</t>
  </si>
  <si>
    <t>Silver (7106), volume</t>
  </si>
  <si>
    <t>Coal (2701), volume</t>
  </si>
  <si>
    <t>Tonnes</t>
  </si>
  <si>
    <t>Copper (2603), volume</t>
  </si>
  <si>
    <t>Tin (2609), volume</t>
  </si>
  <si>
    <t>Add commodities here, volume</t>
  </si>
  <si>
    <r>
      <t>EITI Requirement 3.3</t>
    </r>
    <r>
      <rPr>
        <b/>
        <sz val="11"/>
        <rFont val="Franklin Gothic Book"/>
        <family val="2"/>
      </rPr>
      <t>: Exports</t>
    </r>
  </si>
  <si>
    <t>Disclosure of export volumes</t>
  </si>
  <si>
    <t>https://www.bps.go.id/statictable/2014/09/08/1003/volume-ekspor-dan-impor-migas-berat-bersih-ribu-ton-1996-2021.html</t>
  </si>
  <si>
    <t>Disclosure of export values</t>
  </si>
  <si>
    <t>https://www.bps.go.id/indicator/8/1753/3/nilai-ekspor-migas-nonmigas.html</t>
  </si>
  <si>
    <t>https://www.bps.go.id/exim/</t>
  </si>
  <si>
    <t>Sm3 o.e.</t>
  </si>
  <si>
    <t>&lt;Select unit&gt;</t>
  </si>
  <si>
    <t>Nickel (2604), volume</t>
  </si>
  <si>
    <r>
      <t>EITI Requirement 4.1</t>
    </r>
    <r>
      <rPr>
        <b/>
        <sz val="11"/>
        <rFont val="Franklin Gothic Book"/>
        <family val="2"/>
      </rPr>
      <t>: Comprehensiveness</t>
    </r>
  </si>
  <si>
    <t>Does the government fully disclose extractive sector revenues by revenue stream?</t>
  </si>
  <si>
    <t>Are MSG decisions on materiality thresholds publicly available?</t>
  </si>
  <si>
    <t>Reconciliation coverage</t>
  </si>
  <si>
    <t>Calculated using total of government revenues (part 4), and total per-company data (part 5)</t>
  </si>
  <si>
    <r>
      <t>EITI Requirement 4.2</t>
    </r>
    <r>
      <rPr>
        <b/>
        <sz val="11"/>
        <rFont val="Franklin Gothic Book"/>
        <family val="2"/>
      </rPr>
      <t>: In-kind revenues</t>
    </r>
  </si>
  <si>
    <t>Does the government disclose data on in-kind revenues and sales of state share of production?</t>
  </si>
  <si>
    <t>If yes, what was the volume received?</t>
  </si>
  <si>
    <t>Sm3</t>
  </si>
  <si>
    <t>If yes, what was sold?</t>
  </si>
  <si>
    <t>If yes, what was the total revenue transferred to the state from the proceeds of oil, gas and minerals sold?</t>
  </si>
  <si>
    <r>
      <t>EITI Requirement 4.3</t>
    </r>
    <r>
      <rPr>
        <b/>
        <sz val="11"/>
        <rFont val="Franklin Gothic Book"/>
        <family val="2"/>
      </rPr>
      <t>: Barter agreements</t>
    </r>
  </si>
  <si>
    <t>Does the government disclose information on barter and infrastructure agreements?</t>
  </si>
  <si>
    <t>If yes, what was the total revenues received from barter and infrastructure agreements?</t>
  </si>
  <si>
    <r>
      <t>EITI Requirement 4.4</t>
    </r>
    <r>
      <rPr>
        <b/>
        <sz val="11"/>
        <rFont val="Franklin Gothic Book"/>
        <family val="2"/>
      </rPr>
      <t>: Transportation revenues</t>
    </r>
  </si>
  <si>
    <t>Does the government disclose information on transportation revenues?</t>
  </si>
  <si>
    <t>https://www.kai.id/hubungan_investor/laporan/</t>
  </si>
  <si>
    <t>If yes, what was the total revenues received from transportation of commodities?</t>
  </si>
  <si>
    <r>
      <t>EITI Requirement 4.5</t>
    </r>
    <r>
      <rPr>
        <b/>
        <sz val="11"/>
        <rFont val="Franklin Gothic Book"/>
        <family val="2"/>
      </rPr>
      <t>: SOE transactions</t>
    </r>
  </si>
  <si>
    <t>Does the government disclose information on SOE transactions?</t>
  </si>
  <si>
    <t>If yes, what was the total revenues received by SOEs?</t>
  </si>
  <si>
    <r>
      <t>EITI Requirement 4.6</t>
    </r>
    <r>
      <rPr>
        <b/>
        <sz val="11"/>
        <rFont val="Franklin Gothic Book"/>
        <family val="2"/>
      </rPr>
      <t>: Direct subnational payments</t>
    </r>
  </si>
  <si>
    <t>If yes, what was the total sub-national revenues received?</t>
  </si>
  <si>
    <r>
      <t>EITI Requirement 4.8</t>
    </r>
    <r>
      <rPr>
        <b/>
        <sz val="11"/>
        <rFont val="Franklin Gothic Book"/>
        <family val="2"/>
      </rPr>
      <t>: Data timeliness</t>
    </r>
  </si>
  <si>
    <t>Data timeliness (no. of years from fiscal year end to publication)</t>
  </si>
  <si>
    <r>
      <t>EITI Requirement 4.9</t>
    </r>
    <r>
      <rPr>
        <b/>
        <sz val="11"/>
        <rFont val="Franklin Gothic Book"/>
        <family val="2"/>
      </rPr>
      <t>: Data quality</t>
    </r>
  </si>
  <si>
    <t>Does government routinely disclose financial data from requirement 4.1 (full disclosure of revenue streams for both government and companies) of the the EITI Standard?</t>
  </si>
  <si>
    <t>Is the data subject to credible, independent audits, applying international standards?</t>
  </si>
  <si>
    <t>&lt; In EITI Report or systematically disclosed? &gt;</t>
  </si>
  <si>
    <t>Are government agencies subject to credible, independent audits?</t>
  </si>
  <si>
    <t>Government audits database</t>
  </si>
  <si>
    <t>Are companies subject to credible, independent audits?</t>
  </si>
  <si>
    <t>Company audits database</t>
  </si>
  <si>
    <t>&lt; EITI Reporting or systematically disclosed? &gt;</t>
  </si>
  <si>
    <r>
      <t>EITI Requirement 5.1</t>
    </r>
    <r>
      <rPr>
        <b/>
        <sz val="11"/>
        <rFont val="Franklin Gothic Book"/>
        <family val="2"/>
      </rPr>
      <t>: Distribution of extractive industry revenues</t>
    </r>
  </si>
  <si>
    <t>Does the government clarify whether all extractive sector revenues are recorded in the national budget (i.e. enter the government's consolidated / single-treasury account)?</t>
  </si>
  <si>
    <t>Does the government disclose what value of revenues are not recorded in the budget?</t>
  </si>
  <si>
    <r>
      <t>EITI Requirement 5.2</t>
    </r>
    <r>
      <rPr>
        <b/>
        <sz val="11"/>
        <rFont val="Franklin Gothic Book"/>
        <family val="2"/>
      </rPr>
      <t>: Subnational transfers</t>
    </r>
  </si>
  <si>
    <t>Does the government disclose information on Subnational transfers?</t>
  </si>
  <si>
    <t>If yes, how much should the government have transferred according to the revenue sharing formula?</t>
  </si>
  <si>
    <t>If yes, what amount of transfers could the government account for?</t>
  </si>
  <si>
    <r>
      <t>EITI Requirement 5.3</t>
    </r>
    <r>
      <rPr>
        <b/>
        <sz val="11"/>
        <rFont val="Franklin Gothic Book"/>
        <family val="2"/>
      </rPr>
      <t>: Revenue management and expenditures</t>
    </r>
  </si>
  <si>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</si>
  <si>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</si>
  <si>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</si>
  <si>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r>
      <t>EITI Requirement 6.1</t>
    </r>
    <r>
      <rPr>
        <b/>
        <sz val="11"/>
        <rFont val="Franklin Gothic Book"/>
        <family val="2"/>
      </rPr>
      <t>: Social expenditures</t>
    </r>
  </si>
  <si>
    <t>Does the government disclose information on Social expenditures?</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</si>
  <si>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</si>
  <si>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</si>
  <si>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</si>
  <si>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</si>
  <si>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</si>
  <si>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disclose information on environmental payments?</t>
  </si>
  <si>
    <t>If yes, what was the total mandatory environmental payments?</t>
  </si>
  <si>
    <t>If yes, what was the total voluntary environmental payments?</t>
  </si>
  <si>
    <r>
      <t>EITI Requirement 6.2</t>
    </r>
    <r>
      <rPr>
        <b/>
        <sz val="11"/>
        <rFont val="Franklin Gothic Book"/>
        <family val="2"/>
      </rPr>
      <t>: Quasi-fiscal expenditures</t>
    </r>
  </si>
  <si>
    <t>Does the government or SOEs disclose information on Quasi-fiscal expenditures?</t>
  </si>
  <si>
    <t>If yes, what was the total quasi-fiscal expenditures performed by SOEs?</t>
  </si>
  <si>
    <r>
      <t>EITI Requirement 6.3</t>
    </r>
    <r>
      <rPr>
        <b/>
        <sz val="11"/>
        <rFont val="Franklin Gothic Book"/>
        <family val="2"/>
      </rPr>
      <t>: Economic contribution</t>
    </r>
  </si>
  <si>
    <t>Does the government disclose information on economic contribution?</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</si>
  <si>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</si>
  <si>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</si>
  <si>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</si>
  <si>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</si>
  <si>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</si>
  <si>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</si>
  <si>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</si>
  <si>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</si>
  <si>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</si>
  <si>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</si>
  <si>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</si>
  <si>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</si>
  <si>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</si>
  <si>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</si>
  <si>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r>
      <t>EITI Requirement 6.4</t>
    </r>
    <r>
      <rPr>
        <b/>
        <sz val="11"/>
        <rFont val="Franklin Gothic Book"/>
        <family val="2"/>
      </rPr>
      <t>: Environmental impact</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</si>
  <si>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</si>
  <si>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</si>
  <si>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</si>
  <si>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</si>
  <si>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</si>
  <si>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</si>
  <si>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</si>
  <si>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</si>
  <si>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</si>
  <si>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t>Part 3 - Reporting entities</t>
  </si>
  <si>
    <t>Please provide a list of all reporting entities, alongside relevant information</t>
  </si>
  <si>
    <t>Reporting government entities list</t>
  </si>
  <si>
    <t>Full name of agency</t>
  </si>
  <si>
    <t>Agency type</t>
  </si>
  <si>
    <t>ID number (if applicable)</t>
  </si>
  <si>
    <t>Total reported</t>
  </si>
  <si>
    <t>Directorate General of Budget, Ministry of Finance</t>
  </si>
  <si>
    <t>Central goverment</t>
  </si>
  <si>
    <t>Directorate General of Tax, Ministry of Finance</t>
  </si>
  <si>
    <t>Directorate General of Mineral and Coal, Ministry of Energy and Mineral Resources</t>
  </si>
  <si>
    <t>SKK Migas, Ministry of Energy and Mineral Resources</t>
  </si>
  <si>
    <t>Local Governments</t>
  </si>
  <si>
    <t>Local government</t>
  </si>
  <si>
    <t>PT Kereta Api Indonesia</t>
  </si>
  <si>
    <t xml:space="preserve">State-owned enterprises &amp; public corporations </t>
  </si>
  <si>
    <t>Add new rows as necessary, right click the row number to the left and select "Insert"</t>
  </si>
  <si>
    <t>&lt; Agency type &gt;</t>
  </si>
  <si>
    <t>&lt;Use Legal Entity Identifier if available&gt;</t>
  </si>
  <si>
    <t>Reporting companies' list</t>
  </si>
  <si>
    <t>Company ID references</t>
  </si>
  <si>
    <t>Example: Taxpayer Identification Number</t>
  </si>
  <si>
    <t>The Brønnøysund Register Centre</t>
  </si>
  <si>
    <t>If available, link to the registry or agency</t>
  </si>
  <si>
    <t>Full company name</t>
  </si>
  <si>
    <t>Company type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</si>
  <si>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</si>
  <si>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</si>
  <si>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</si>
  <si>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</si>
  <si>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</si>
  <si>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</si>
  <si>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 xml:space="preserve"> BP Berau Ltd</t>
  </si>
  <si>
    <t>Private</t>
  </si>
  <si>
    <t>Oil &amp; Gas</t>
  </si>
  <si>
    <t>Oil, Gas, Condensates</t>
  </si>
  <si>
    <t>https://www.bp.com/en_id/indonesia/home/who-we-are/contact-us.html#tab_bp-berau-ltd</t>
  </si>
  <si>
    <t>https://www.bp.com/content/dam/bp/business-sites/en/global/corporate/pdfs/investors/bp-annual-report-and-form-20f-2021.pdf</t>
  </si>
  <si>
    <t xml:space="preserve"> Chevron Makassar Ltd</t>
  </si>
  <si>
    <t>https://indonesia.chevron.com/en/our-businesses</t>
  </si>
  <si>
    <t>https://www.chevron.com/-/media/chevron/annual-report/2021/documents/2021-Annual-Report.pdf</t>
  </si>
  <si>
    <t xml:space="preserve"> Chevron Rapak Ltd</t>
  </si>
  <si>
    <t xml:space="preserve"> Energy Equity Epic (Sengkang) Pty. Ltd</t>
  </si>
  <si>
    <t>https://www.energyequity.co.id/</t>
  </si>
  <si>
    <t xml:space="preserve"> JOB Pertamina-Medco E&amp;P Simenggaris </t>
  </si>
  <si>
    <t>https://www.medcoenergi.com/id/our-operation/oil_gas_ep/ajax_load_node/86</t>
  </si>
  <si>
    <t xml:space="preserve"> Medco E&amp;P Natuna Ltd.</t>
  </si>
  <si>
    <t>https://www.medcoenergi.com/</t>
  </si>
  <si>
    <t xml:space="preserve"> Medco Energi Bangkanai Ltd.</t>
  </si>
  <si>
    <t>https://www.medcoenergi.com/id/our-operation/oil_gas_ep/ajax_load_node/159</t>
  </si>
  <si>
    <t xml:space="preserve"> MontD'Or Oil Tungkal Limited</t>
  </si>
  <si>
    <t xml:space="preserve"> MontD'Or Salawati Limited</t>
  </si>
  <si>
    <t xml:space="preserve"> PetroChina International Jabung Ltd.</t>
  </si>
  <si>
    <t>http://www.petrochina.co.id/SitePages/Home_Page.aspx</t>
  </si>
  <si>
    <t xml:space="preserve"> PT Chevron Pacific Indonesia</t>
  </si>
  <si>
    <t>https://indonesia.chevron.com/</t>
  </si>
  <si>
    <t xml:space="preserve"> PT Imbang Tata Alam</t>
  </si>
  <si>
    <t xml:space="preserve"> PT Medco E &amp; P Indonesia</t>
  </si>
  <si>
    <t xml:space="preserve"> PT Medco E &amp; P Malaka</t>
  </si>
  <si>
    <t xml:space="preserve"> PT Pertamina Hulu Rokan</t>
  </si>
  <si>
    <t>https://pertamina.com/en/news-room/news-release/pertamina-hulu-rokan-succeed-drilling-faster</t>
  </si>
  <si>
    <t xml:space="preserve"> PT Pertamina Hulu Sanga Sanga</t>
  </si>
  <si>
    <t>https://phi.pertamina.com/en/information-media/pt-pertamina-hulu-sanga-sanga-received-government-incentive-approval</t>
  </si>
  <si>
    <t xml:space="preserve"> PT. Medco E &amp; P Lematang</t>
  </si>
  <si>
    <t>https://www.medcoenergi.com/id/our-operation/oil_gas_ep/ajax_load_node/89</t>
  </si>
  <si>
    <t xml:space="preserve"> PT. Pertamina Hulu Energi North Sumatera Offshore</t>
  </si>
  <si>
    <t>https://phe.pertamina.com/</t>
  </si>
  <si>
    <t>BP Muturi Holding BV</t>
  </si>
  <si>
    <t>BUT ENI MUARA BAKAU B.V.</t>
  </si>
  <si>
    <t>https://www.eni.com/en-IT/operations/indonesia-jangkrik.html</t>
  </si>
  <si>
    <t>CITIC Seram Energy Limited</t>
  </si>
  <si>
    <t>https://www.citic.com/ar2014/English/business-and-financial-review/resources-energy.html</t>
  </si>
  <si>
    <t>EMP Bentu Limited</t>
  </si>
  <si>
    <t>ENI EAST SEPINGGAN LIMITED</t>
  </si>
  <si>
    <t>https://www.eni.com/en-IT/media/press-release/2012/05/eni-awarded-east-sepinggan-block-in-indonesia.html</t>
  </si>
  <si>
    <t>ExxonMobil Cepu Limited</t>
  </si>
  <si>
    <t>https://www.exxonmobil.co.id/en-ID/Company/Overview/Who-we-are/Cepu-block</t>
  </si>
  <si>
    <t>HUSKY - CNOOC MADURA LIMITED</t>
  </si>
  <si>
    <t>https://www.hcml.co.id/</t>
  </si>
  <si>
    <t>Jindi South Jambi B. Co Limited</t>
  </si>
  <si>
    <t>JOBPertamina-MedcoE&amp;P Tomori Sulawesi</t>
  </si>
  <si>
    <t>https://www.job-tomori.com/ContactUs.aspx</t>
  </si>
  <si>
    <t>Kangean Energy Indonesia Ltd</t>
  </si>
  <si>
    <t>https://kangean-energy.com/</t>
  </si>
  <si>
    <t>Medco E&amp;P Grissik Ltd.</t>
  </si>
  <si>
    <t>Medco Energi Madura Offshore Pty. Ltd.</t>
  </si>
  <si>
    <t>https://www.medcoenergi.com/id/our-operation/oil_gas_ep/ajax_load_node/161</t>
  </si>
  <si>
    <t>Medco Energi Sampang Pty Ltd</t>
  </si>
  <si>
    <t>Odira Energy Karang Agung</t>
  </si>
  <si>
    <t>PC Ketapang II Ltd</t>
  </si>
  <si>
    <t>https://www.petronas.com/media/media-releases/petronas-wins-north-ketapang-block-indonesia-petroleum-bid-round-2021-0</t>
  </si>
  <si>
    <t>PEARLOIL (Sebuku) LTD</t>
  </si>
  <si>
    <t>Pertamina Hulu Energi Siak</t>
  </si>
  <si>
    <t>https://www.pertamina.com/en/engagemet-with-eiti</t>
  </si>
  <si>
    <t>PetroChina International Bangko Ltd.</t>
  </si>
  <si>
    <t>www.petrochina.co.id</t>
  </si>
  <si>
    <t>Petrogas (Basin) Ltd.</t>
  </si>
  <si>
    <t>www.rhpetrogas.com</t>
  </si>
  <si>
    <t>Petrogas (Island) Ltd.</t>
  </si>
  <si>
    <t>PHE Raja Tempirai</t>
  </si>
  <si>
    <t>https://www.pertamina.com/id/news-room/energia-news/phe-raja-tempirai-tajak-sumur-perdana-pasca-alih-kelola</t>
  </si>
  <si>
    <t>Premier Oil Natuna Sea BV</t>
  </si>
  <si>
    <t>PT Medco E &amp; P Tarakan</t>
  </si>
  <si>
    <t>https://www.medcoenergi.com/id/our-operation/oil_gas_ep/ajax_load_node/94</t>
  </si>
  <si>
    <t>PT Medco E&amp;P Rimau</t>
  </si>
  <si>
    <t>https://www.medcoenergi.com/en/our-operation/oil_gas_ep/ajax_load_node/91</t>
  </si>
  <si>
    <t>PT Pertamina EP</t>
  </si>
  <si>
    <t>https://pep.pertamina.com/kontak</t>
  </si>
  <si>
    <t>PT Pertamina EP Cepu ADK</t>
  </si>
  <si>
    <t>https://phi.pertamina.com/</t>
  </si>
  <si>
    <t>PT PERTAMINA HULU ENERGI JAMBI MERANG</t>
  </si>
  <si>
    <t>PT Pertamina Hulu Energi Kampar</t>
  </si>
  <si>
    <t>PT Pertamina Hulu Energi NSB</t>
  </si>
  <si>
    <t>PT Pertamina Hulu Energi Ogan Komering</t>
  </si>
  <si>
    <t>PT Pertamina Hulu Energi ONWJ</t>
  </si>
  <si>
    <t>PT Pertamina Hulu Energi OSES</t>
  </si>
  <si>
    <t>PT Pertamina Hulu Energi Randugunting</t>
  </si>
  <si>
    <t>PT Pertamina Hulu Energi Simenggaris</t>
  </si>
  <si>
    <t>PT Pertamina Hulu Energi Tuban East Java</t>
  </si>
  <si>
    <t>PT Pertamina Hulu Energi West Madura Offshore</t>
  </si>
  <si>
    <t>PT Pertamina Hulu Kalimantan Timur</t>
  </si>
  <si>
    <t>PT Seleraya Belida</t>
  </si>
  <si>
    <t>https://www.seleraya.co.id/belida/</t>
  </si>
  <si>
    <t>PT SPR LANGGAK</t>
  </si>
  <si>
    <t>https://langgak.sprcorp.com</t>
  </si>
  <si>
    <t>PT TROPIK ENERGI PANDAN</t>
  </si>
  <si>
    <t>PT. Pertamina Hulu Energi Raja Tempirai</t>
  </si>
  <si>
    <t>PT. PERTAMINA HULU MAHAKAM</t>
  </si>
  <si>
    <t>PT. Seleraya Merangin Dua</t>
  </si>
  <si>
    <t>https://www.seleraya.co.id</t>
  </si>
  <si>
    <t>PT. Tiarabumi Petroleum</t>
  </si>
  <si>
    <t>http://tiarabumi.com/</t>
  </si>
  <si>
    <t>Saka Energi Muriah Ltd</t>
  </si>
  <si>
    <t>https://www.sakaenergi.com</t>
  </si>
  <si>
    <t xml:space="preserve">Saka Indonesia Pangkah Ltd </t>
  </si>
  <si>
    <t>STAR ENERGY (KAKAP) LTD</t>
  </si>
  <si>
    <t>https://www.starenergy.co.id/</t>
  </si>
  <si>
    <t>Tately N.V.</t>
  </si>
  <si>
    <t>Texcal Mahato EP FZCO</t>
  </si>
  <si>
    <t>https://texcalenergy.com</t>
  </si>
  <si>
    <t>Adaro Indonesia</t>
  </si>
  <si>
    <t>State-owned enterprises &amp; public corporations</t>
  </si>
  <si>
    <t>Mining</t>
  </si>
  <si>
    <t>Coal</t>
  </si>
  <si>
    <t>https://adaro.com/id</t>
  </si>
  <si>
    <t>https://www.adaro.com/files/news/berkas_eng/2110/ADRO%2020220302%20LK%20AEI%20FY2021.pdf</t>
  </si>
  <si>
    <t>Adimitra Baratama Nusantara</t>
  </si>
  <si>
    <t>https://www.adimitra-baratama.co.id</t>
  </si>
  <si>
    <t>Alamjaya Bara Pratama</t>
  </si>
  <si>
    <t>https://alamjayapratama.com/</t>
  </si>
  <si>
    <t>Aneka Tambang</t>
  </si>
  <si>
    <t>Nickel, Copper, Gold, Coal</t>
  </si>
  <si>
    <t>https://www.idx.co.id/en/listed-companies/financial-statements-and-annual-report/</t>
  </si>
  <si>
    <t>Angsana Jaya Energi</t>
  </si>
  <si>
    <t>Antang Gunung Meratus</t>
  </si>
  <si>
    <t>http://www.bssr.co.id/index.php/business-units/agm</t>
  </si>
  <si>
    <t>http://www.bssr.co.id/images/pdf/Laporan_Keuangan_Interim_periode_31_Maret_2021.pdf</t>
  </si>
  <si>
    <t>Artha Tunggal  Mandiri</t>
  </si>
  <si>
    <t>Arutmin Indonesia</t>
  </si>
  <si>
    <t>https://www.arutmin.com/en</t>
  </si>
  <si>
    <t>http://www.bumiresources.com/en</t>
  </si>
  <si>
    <t>Arzara Baraindo Energitama</t>
  </si>
  <si>
    <t>Asmin Bara Bronang</t>
  </si>
  <si>
    <t>Bara Prima Pratama</t>
  </si>
  <si>
    <t>Bara Tabang</t>
  </si>
  <si>
    <t>Baramulti Suksessarana</t>
  </si>
  <si>
    <t>http://www.bssr.co.id/index.php</t>
  </si>
  <si>
    <t>http://www.bssr.co.id/index.php/investor-relations/financial-statement</t>
  </si>
  <si>
    <t>Batutua Kharisma Permai</t>
  </si>
  <si>
    <t>https://merdekacoppergold.com/en/our-business/wetar-copper-mine/</t>
  </si>
  <si>
    <t>https://merdekacoppergold.com/en/investors/reports/#financialstatements</t>
  </si>
  <si>
    <t>Berau Coal</t>
  </si>
  <si>
    <t>https://www.beraucoalenergy.co.id/</t>
  </si>
  <si>
    <t>https://www.beraucoalenergy.co.id/category/financial-report/</t>
  </si>
  <si>
    <t>Bharinto Ekatama</t>
  </si>
  <si>
    <t>Bhumi Rantau Energi</t>
  </si>
  <si>
    <t>http://www.suthraresources.com/</t>
  </si>
  <si>
    <t>Bintang Delapan Mineral</t>
  </si>
  <si>
    <t>Nickel</t>
  </si>
  <si>
    <t>https://bintangdelapan.com/</t>
  </si>
  <si>
    <t>Borneo Indo Bara</t>
  </si>
  <si>
    <t>https://www.goldenenergymines.com/</t>
  </si>
  <si>
    <t>https://www.goldenenergymines.com/id/financial-report-2/</t>
  </si>
  <si>
    <t>Bukit Asam</t>
  </si>
  <si>
    <t>Bumi Merapi Energi</t>
  </si>
  <si>
    <t>https://bumimerapienergi.wordpress.com/about-bme/</t>
  </si>
  <si>
    <t>Bumi Suksesiindo</t>
  </si>
  <si>
    <t>https://www.bumisuksesindo.com/</t>
  </si>
  <si>
    <t>Cakrawala Dinamika Energi</t>
  </si>
  <si>
    <t>https://cde-coal.com/</t>
  </si>
  <si>
    <t>Cereno Energi Selaras</t>
  </si>
  <si>
    <t>https://ces-coal.com/about-us/</t>
  </si>
  <si>
    <t>Duta Tambang Rekayasa</t>
  </si>
  <si>
    <t>https://ptdtr.business.site/</t>
  </si>
  <si>
    <t>Fajar Sakti Prima</t>
  </si>
  <si>
    <t>Firman Ketaun Perkasa</t>
  </si>
  <si>
    <t>Freeport Indonesia</t>
  </si>
  <si>
    <t>Copper, Gold</t>
  </si>
  <si>
    <t>https://ptfi.co.id/en</t>
  </si>
  <si>
    <t>https://ptfi.co.id/id/publication</t>
  </si>
  <si>
    <t>Gag Nikel</t>
  </si>
  <si>
    <t>https://gagnikel.com/</t>
  </si>
  <si>
    <t>Gunung Bayan</t>
  </si>
  <si>
    <t>Gunungbayan Pratama  Coal</t>
  </si>
  <si>
    <t>Hamparan Mulya</t>
  </si>
  <si>
    <t>Indominco Mandiri</t>
  </si>
  <si>
    <t>https://itmg.co.id/</t>
  </si>
  <si>
    <t>https://itmg.co.id/en/investor-relations/financial-report</t>
  </si>
  <si>
    <t>Indomining</t>
  </si>
  <si>
    <t>Jembayan Muarabara</t>
  </si>
  <si>
    <t>https://www.sakariresources.com/our-business/jembayan-mine/</t>
  </si>
  <si>
    <t>https://sakariresources.com/investor-relations/annual-reports/</t>
  </si>
  <si>
    <t>Jorong Barutama Greston</t>
  </si>
  <si>
    <t>Kadya Caraka Utama</t>
  </si>
  <si>
    <t>https://www.pamapersada.com/About/Bod?lng=ID</t>
  </si>
  <si>
    <t>Kalimantan Energi Lestari</t>
  </si>
  <si>
    <t>Kaltim Prima Coal</t>
  </si>
  <si>
    <t>https://www.kpc.co.id/</t>
  </si>
  <si>
    <t>Kartika Selabumi Mining</t>
  </si>
  <si>
    <t>https://ksm-coal.com/</t>
  </si>
  <si>
    <t>Karya Bumi Baratama</t>
  </si>
  <si>
    <t>Karya Usaha Pertiwi</t>
  </si>
  <si>
    <t>http://www.harumenergy.com/id/operations/14/gambaran-anak-perusahaan</t>
  </si>
  <si>
    <t>http://www.harumenergy.com/id/investor-relations/38/laporan-keuangan#article</t>
  </si>
  <si>
    <t>Kitadin</t>
  </si>
  <si>
    <t>Lanna Harita Indonesia</t>
  </si>
  <si>
    <t>http://www.lannaharita.com/home.php</t>
  </si>
  <si>
    <t>http://www.lannaharita.com/report.php</t>
  </si>
  <si>
    <t>Mahakam Sumber Jaya</t>
  </si>
  <si>
    <t>http://www.harumenergy.com/en/operations/14/overview-of-subsidiaries</t>
  </si>
  <si>
    <t>http://www.harumenergy.com/en/investor-relations/37/annual-report#article</t>
  </si>
  <si>
    <t>Makmur Lestari Primatama</t>
  </si>
  <si>
    <t>https://mlpmining.com/</t>
  </si>
  <si>
    <t>Manambang Muara Enim</t>
  </si>
  <si>
    <t>Mandiri Intiperkasa</t>
  </si>
  <si>
    <t>Marunda Grahamineral</t>
  </si>
  <si>
    <t>https://www.mgmcoal.com/</t>
  </si>
  <si>
    <t>Mega Multi Energi</t>
  </si>
  <si>
    <t>https://www.mmecoal.com/</t>
  </si>
  <si>
    <t>Megah Mulia Persada Jaya</t>
  </si>
  <si>
    <t>Menara Cipta Mulia</t>
  </si>
  <si>
    <t>https://www.menaraciptamulia.com/</t>
  </si>
  <si>
    <t>Mitra Stania Prima</t>
  </si>
  <si>
    <t>https://msptin.co.id/</t>
  </si>
  <si>
    <t>Muara Alam Sejahtera</t>
  </si>
  <si>
    <t>http://www.mascoal.co.id/</t>
  </si>
  <si>
    <t>Nusantara Berau Coal</t>
  </si>
  <si>
    <t>Perkasa Inakakerta</t>
  </si>
  <si>
    <t>Prima Mulia Sarana Sejahtera</t>
  </si>
  <si>
    <t>Singlurus Pratama</t>
  </si>
  <si>
    <t>http://www.singlurus.com/</t>
  </si>
  <si>
    <t>http://www.singlurus.com/reports_2009.php</t>
  </si>
  <si>
    <t>Sungai Danau Jaya</t>
  </si>
  <si>
    <t>Suprabari Mapanindo Mineral</t>
  </si>
  <si>
    <t>Tambang Bumi Sulawesi</t>
  </si>
  <si>
    <t>https://bumimineralsulawesi.com/</t>
  </si>
  <si>
    <t>Tambang Damai</t>
  </si>
  <si>
    <t>Tanah Bumbu Resources</t>
  </si>
  <si>
    <t>Teguh Sinarabadi</t>
  </si>
  <si>
    <t>Telen Orbit Prima</t>
  </si>
  <si>
    <t>Timah</t>
  </si>
  <si>
    <t>Tin</t>
  </si>
  <si>
    <t>https://timah.com/</t>
  </si>
  <si>
    <t>https://timah.com/blog/investor-relations/financial-performance-report.html</t>
  </si>
  <si>
    <t>Triaryani</t>
  </si>
  <si>
    <t>Trisensa Mineral Utama</t>
  </si>
  <si>
    <t>Trubaindo Coal Mining</t>
  </si>
  <si>
    <t>Vale Indonesia</t>
  </si>
  <si>
    <t>https://www.vale.com/indonesia</t>
  </si>
  <si>
    <t>https://www.vale.com/indonesia/financial-statements</t>
  </si>
  <si>
    <t>Venus Inti Perkasa</t>
  </si>
  <si>
    <t>https://www.venusintiperkasa.co.id/</t>
  </si>
  <si>
    <t>Wahana Baratama Mining</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</si>
  <si>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</si>
  <si>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</si>
  <si>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</si>
  <si>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</si>
  <si>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</si>
  <si>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</si>
  <si>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</si>
  <si>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</si>
  <si>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</si>
  <si>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</si>
  <si>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&lt; XXX &gt;</t>
  </si>
  <si>
    <t>carats</t>
  </si>
  <si>
    <t>Summary data template</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</si>
  <si>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</si>
  <si>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</si>
  <si>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</si>
  <si>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</si>
  <si>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</si>
  <si>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</si>
  <si>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</si>
  <si>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</si>
  <si>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</si>
  <si>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</si>
  <si>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</si>
  <si>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</si>
  <si>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</si>
  <si>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</si>
  <si>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</si>
  <si>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</si>
  <si>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</si>
  <si>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</si>
  <si>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</si>
  <si>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</si>
  <si>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Ordinary taxes on income, profits and capital gains (1112E1)</t>
  </si>
  <si>
    <t>Corporate Income &amp; Dividend Tax (PPh Migas)</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</si>
  <si>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</si>
  <si>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General taxes on goods and services (VAT, sales tax, turnover tax) (1141E)</t>
  </si>
  <si>
    <t>VAT (PPN Migas)</t>
  </si>
  <si>
    <t>VAT Reimbursement</t>
  </si>
  <si>
    <t>Taxes on property (113E)</t>
  </si>
  <si>
    <t>Land and Property Tax O&amp;G</t>
  </si>
  <si>
    <t>Bonuses (1415E2)</t>
  </si>
  <si>
    <t>Production Bonus</t>
  </si>
  <si>
    <t>Signature Bonus</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</si>
  <si>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</si>
  <si>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t>Other taxes payable by natural resource companies (116E)</t>
  </si>
  <si>
    <t>Local Tax and Retribution</t>
  </si>
  <si>
    <r>
      <rPr>
        <i/>
        <u/>
        <sz val="11"/>
        <rFont val="Franklin Gothic Book"/>
        <family val="2"/>
      </rPr>
      <t xml:space="preserve">or, </t>
    </r>
    <r>
      <rPr>
        <b/>
        <u/>
        <sz val="11"/>
        <color theme="10"/>
        <rFont val="Franklin Gothic Book"/>
        <family val="2"/>
      </rPr>
      <t>https://www.imf.org/external/np/sta/gfsm/</t>
    </r>
  </si>
  <si>
    <t>Delivered/paid directly to government (1415E31)</t>
  </si>
  <si>
    <t>Government Lifting Gas - Export and Domestic</t>
  </si>
  <si>
    <t xml:space="preserve">Government Lifting Oil - Export and Domestic </t>
  </si>
  <si>
    <t>Over/(Under) Lifting - Gas</t>
  </si>
  <si>
    <t>Over/(Under) Lifting - Oil</t>
  </si>
  <si>
    <t>Voluntary transfers to government (donations) (144E1)</t>
  </si>
  <si>
    <t>Corporate Social Responsibility (CSR)</t>
  </si>
  <si>
    <t>Compulsory transfers to government (infrastructure and other) (1415E4)</t>
  </si>
  <si>
    <t xml:space="preserve">Abandon Site Restoration (ASR) </t>
  </si>
  <si>
    <t>Corporate Income Tax</t>
  </si>
  <si>
    <t>Royalties (1415E1)</t>
  </si>
  <si>
    <t>Royalties</t>
  </si>
  <si>
    <t>Sales Revenue Shares (Penjualan Hasil Tambang)</t>
  </si>
  <si>
    <t>Other rent payments (1415E5)</t>
  </si>
  <si>
    <t>Land Rent</t>
  </si>
  <si>
    <t>Direct Payment to Local Government</t>
  </si>
  <si>
    <t>Dividend</t>
  </si>
  <si>
    <t>Delivered/paid to state-owned enterprise(s) (1415E32)</t>
  </si>
  <si>
    <t>Transportation Fee</t>
  </si>
  <si>
    <t>&lt; Choose agency &gt;</t>
  </si>
  <si>
    <t>Land and Property Tax Coal &amp; Mineral</t>
  </si>
  <si>
    <t>&lt;Choose from menu&gt;</t>
  </si>
  <si>
    <t>&lt;Choose sector&gt;</t>
  </si>
  <si>
    <t>&lt; Revenue stream name &gt;</t>
  </si>
  <si>
    <t>Total in USD</t>
  </si>
  <si>
    <t>Additional information</t>
  </si>
  <si>
    <t>Any additional information that is not eligible for inclusion in the table above, please include below as comments.</t>
  </si>
  <si>
    <t>Comment 1</t>
  </si>
  <si>
    <t>Please include comments here. PAYE and withholding taxes are not paid on behalf of companies and should therefore be excluded</t>
  </si>
  <si>
    <t>Comment 2</t>
  </si>
  <si>
    <t>Insert additional rows as needed. E.g., the below table covers the excluded revenues</t>
  </si>
  <si>
    <t>PAYE</t>
  </si>
  <si>
    <t>Revenue authority</t>
  </si>
  <si>
    <t>Withholding tax</t>
  </si>
  <si>
    <t>Total</t>
  </si>
  <si>
    <t>Comment 3</t>
  </si>
  <si>
    <t>Please include comments here.</t>
  </si>
  <si>
    <t>Comment 4</t>
  </si>
  <si>
    <t>Comment 5</t>
  </si>
  <si>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</si>
  <si>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t>How to fill this sheet:</t>
  </si>
  <si>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</si>
  <si>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</si>
  <si>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</si>
  <si>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</si>
  <si>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</si>
  <si>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</si>
  <si>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</si>
  <si>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</si>
  <si>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</si>
  <si>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</si>
  <si>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</si>
  <si>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</si>
  <si>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</si>
  <si>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</si>
  <si>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</si>
  <si>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</si>
  <si>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Corporate Income &amp; Dividend Tax</t>
  </si>
  <si>
    <t>VAT</t>
  </si>
  <si>
    <t xml:space="preserve"> 3.599.322.893 </t>
  </si>
  <si>
    <t>Table 1 - Country codes</t>
  </si>
  <si>
    <t>Table 2 - Simple options</t>
  </si>
  <si>
    <t>Table 3 - Reporting options</t>
  </si>
  <si>
    <t>Table 5 - Commodities list</t>
  </si>
  <si>
    <t>Table 6 - GFS Codes / Classification</t>
  </si>
  <si>
    <t>Table 7 - Sectors</t>
  </si>
  <si>
    <t>Table 8 - Project phases</t>
  </si>
  <si>
    <t>Table 9 - Government entity types</t>
  </si>
  <si>
    <t>Country or Area name</t>
  </si>
  <si>
    <t>ISO Alpha-2 Code</t>
  </si>
  <si>
    <t>ISO Numeric Code (UN M49)</t>
  </si>
  <si>
    <t>Currency code (ISO-4217)</t>
  </si>
  <si>
    <t>Currency code num (ISO-4217)</t>
  </si>
  <si>
    <t>List</t>
  </si>
  <si>
    <t>HS ProductCode</t>
  </si>
  <si>
    <t>HS Product Description</t>
  </si>
  <si>
    <t>HS Product Description w volume</t>
  </si>
  <si>
    <t>Combined</t>
  </si>
  <si>
    <t>GFS description</t>
  </si>
  <si>
    <t>GFS Code</t>
  </si>
  <si>
    <t>Sector(s)</t>
  </si>
  <si>
    <t>Project phases</t>
  </si>
  <si>
    <t>United States of America</t>
  </si>
  <si>
    <t>US</t>
  </si>
  <si>
    <t>USA</t>
  </si>
  <si>
    <t>840</t>
  </si>
  <si>
    <t>United States dollar</t>
  </si>
  <si>
    <t>&lt; Choose option &gt;</t>
  </si>
  <si>
    <t>2501</t>
  </si>
  <si>
    <t>Salt and pure sodium chloride (2501)</t>
  </si>
  <si>
    <t>Salt and pure sodium chloride (2501), volume</t>
  </si>
  <si>
    <t>Ordinary taxes on income, profits and capital gains</t>
  </si>
  <si>
    <t>1112E1</t>
  </si>
  <si>
    <t>Taxes (11E)</t>
  </si>
  <si>
    <t>Taxes on income, profits and capital gains (111E)</t>
  </si>
  <si>
    <t>&lt; Choose phase &gt;</t>
  </si>
  <si>
    <t>Afghanistan</t>
  </si>
  <si>
    <t>AF</t>
  </si>
  <si>
    <t>AFG</t>
  </si>
  <si>
    <t>4</t>
  </si>
  <si>
    <t>AFN</t>
  </si>
  <si>
    <t>Afghan afghani</t>
  </si>
  <si>
    <t>2502</t>
  </si>
  <si>
    <t>Iron pyrites (2502)</t>
  </si>
  <si>
    <t>Iron pyrites (2502), volume</t>
  </si>
  <si>
    <t>Extraordinary taxes on income, profits and capital gains (1112E2)</t>
  </si>
  <si>
    <t>Extraordinary taxes on income, profits and capital gains</t>
  </si>
  <si>
    <t>1112E2</t>
  </si>
  <si>
    <t>Exploration</t>
  </si>
  <si>
    <t>State government</t>
  </si>
  <si>
    <t>Aland Islands</t>
  </si>
  <si>
    <t>AX</t>
  </si>
  <si>
    <t>ALA</t>
  </si>
  <si>
    <t>248</t>
  </si>
  <si>
    <t>EUR</t>
  </si>
  <si>
    <t>Euro</t>
  </si>
  <si>
    <t>2503</t>
  </si>
  <si>
    <t>Sulphur of all kinds (2503)</t>
  </si>
  <si>
    <t>Sulphur of all kinds (2503), volume</t>
  </si>
  <si>
    <t>Taxes on payroll and workforce (112E)</t>
  </si>
  <si>
    <t>Taxes on payroll and workforce</t>
  </si>
  <si>
    <t>112E</t>
  </si>
  <si>
    <t>Production</t>
  </si>
  <si>
    <t>Albania</t>
  </si>
  <si>
    <t>AL</t>
  </si>
  <si>
    <t>ALB</t>
  </si>
  <si>
    <t>8</t>
  </si>
  <si>
    <t>ALL</t>
  </si>
  <si>
    <t>Albanian lek</t>
  </si>
  <si>
    <t>2504</t>
  </si>
  <si>
    <t>Natural graphite (2504)</t>
  </si>
  <si>
    <t>Natural graphite (2504), volume</t>
  </si>
  <si>
    <t>Taxes on property</t>
  </si>
  <si>
    <t>113E</t>
  </si>
  <si>
    <t>Development</t>
  </si>
  <si>
    <t>Algeria</t>
  </si>
  <si>
    <t>DZ</t>
  </si>
  <si>
    <t>DZA</t>
  </si>
  <si>
    <t>12</t>
  </si>
  <si>
    <t>DZD</t>
  </si>
  <si>
    <t>Algerian dinar</t>
  </si>
  <si>
    <t>2505</t>
  </si>
  <si>
    <t>Natural sands (2505)</t>
  </si>
  <si>
    <t>Natural sands (2505), volume</t>
  </si>
  <si>
    <t>General taxes on goods and services (VAT, sales tax, turnover tax)</t>
  </si>
  <si>
    <t>1141E</t>
  </si>
  <si>
    <t>Taxes on goods and services (114E)</t>
  </si>
  <si>
    <t>Other</t>
  </si>
  <si>
    <t>American Samoa</t>
  </si>
  <si>
    <t>AS</t>
  </si>
  <si>
    <t>ASM</t>
  </si>
  <si>
    <t>16</t>
  </si>
  <si>
    <t>2506</t>
  </si>
  <si>
    <t>Quartz (2506)</t>
  </si>
  <si>
    <t>Quartz (2506), volume</t>
  </si>
  <si>
    <t>Excise taxes (1142E)</t>
  </si>
  <si>
    <t>Excise taxes</t>
  </si>
  <si>
    <t>1142E</t>
  </si>
  <si>
    <t>Andorra</t>
  </si>
  <si>
    <t>AD</t>
  </si>
  <si>
    <t>AND</t>
  </si>
  <si>
    <t>20</t>
  </si>
  <si>
    <t>Table 4 - Currency code list</t>
  </si>
  <si>
    <t>2507</t>
  </si>
  <si>
    <t>Kaolin (2507)</t>
  </si>
  <si>
    <t>Kaolin (2507), volume</t>
  </si>
  <si>
    <t>Licence fees (114521E)</t>
  </si>
  <si>
    <t>Licence fees</t>
  </si>
  <si>
    <t>114521E</t>
  </si>
  <si>
    <t>Taxes on use of goods/permission to use goods or perform activities (1145E)</t>
  </si>
  <si>
    <t>Angola</t>
  </si>
  <si>
    <t>AO</t>
  </si>
  <si>
    <t>AGO</t>
  </si>
  <si>
    <t>24</t>
  </si>
  <si>
    <t>AOA</t>
  </si>
  <si>
    <t>Angolan kwanza</t>
  </si>
  <si>
    <t>2508</t>
  </si>
  <si>
    <t>Other clays (2508)</t>
  </si>
  <si>
    <t>Other clays (2508), volume</t>
  </si>
  <si>
    <t>Emission and pollution taxes (114522E)</t>
  </si>
  <si>
    <t>Emission and pollution taxes</t>
  </si>
  <si>
    <t>114522E</t>
  </si>
  <si>
    <t>Anguilla</t>
  </si>
  <si>
    <t>AI</t>
  </si>
  <si>
    <t>AIA</t>
  </si>
  <si>
    <t>660</t>
  </si>
  <si>
    <t>XCD</t>
  </si>
  <si>
    <t>East Caribbean dollar</t>
  </si>
  <si>
    <t>AED</t>
  </si>
  <si>
    <t>United Arab Emirates dirham</t>
  </si>
  <si>
    <t>2509</t>
  </si>
  <si>
    <t>Chalk (2509)</t>
  </si>
  <si>
    <t>Chalk (2509), volume</t>
  </si>
  <si>
    <t>Motor vehicle taxes (11451E)</t>
  </si>
  <si>
    <t>Motor vehicle taxes</t>
  </si>
  <si>
    <t>11451E</t>
  </si>
  <si>
    <t>Antigua and Barbuda</t>
  </si>
  <si>
    <t>AG</t>
  </si>
  <si>
    <t>ATG</t>
  </si>
  <si>
    <t>28</t>
  </si>
  <si>
    <t>2510</t>
  </si>
  <si>
    <t>Natural calcium phosphates (2510)</t>
  </si>
  <si>
    <t>Natural calcium phosphates (2510), volume</t>
  </si>
  <si>
    <t>Customs and other import duties (1151E)</t>
  </si>
  <si>
    <t>Customs and other import duties</t>
  </si>
  <si>
    <t>1151E</t>
  </si>
  <si>
    <t>Taxes on international trade and transactions (115E)</t>
  </si>
  <si>
    <t>Argentina</t>
  </si>
  <si>
    <t>AR</t>
  </si>
  <si>
    <t>ARG</t>
  </si>
  <si>
    <t>32</t>
  </si>
  <si>
    <t>ARS</t>
  </si>
  <si>
    <t>Argentine peso</t>
  </si>
  <si>
    <t>2511</t>
  </si>
  <si>
    <t>Natural barium sulphate (2511)</t>
  </si>
  <si>
    <t>Natural barium sulphate (2511), volume</t>
  </si>
  <si>
    <t>Taxes on exports (1152E)</t>
  </si>
  <si>
    <t>Taxes on exports</t>
  </si>
  <si>
    <t>1152E</t>
  </si>
  <si>
    <t>Armenia</t>
  </si>
  <si>
    <t>AM</t>
  </si>
  <si>
    <t>ARM</t>
  </si>
  <si>
    <t>51</t>
  </si>
  <si>
    <t>AMD</t>
  </si>
  <si>
    <t>Armenian dram</t>
  </si>
  <si>
    <t>2512</t>
  </si>
  <si>
    <t>Siliceous fossil meals (2512)</t>
  </si>
  <si>
    <t>Siliceous fossil meals (2512), volume</t>
  </si>
  <si>
    <t>Profits of natural resource export monopolies (1153E1)</t>
  </si>
  <si>
    <t>Profits of natural resource export monopolies</t>
  </si>
  <si>
    <t>1153E1</t>
  </si>
  <si>
    <t>Aruba</t>
  </si>
  <si>
    <t>AW</t>
  </si>
  <si>
    <t>ABW</t>
  </si>
  <si>
    <t>533</t>
  </si>
  <si>
    <t>AWG</t>
  </si>
  <si>
    <t>Aruban florin</t>
  </si>
  <si>
    <t>ANG</t>
  </si>
  <si>
    <t>Netherlands Antillean guilder</t>
  </si>
  <si>
    <t>2513</t>
  </si>
  <si>
    <t>Pumice stone (2513)</t>
  </si>
  <si>
    <t>Pumice stone (2513), volume</t>
  </si>
  <si>
    <t>Other taxes payable by natural resource companies</t>
  </si>
  <si>
    <t>116E</t>
  </si>
  <si>
    <t>Australia</t>
  </si>
  <si>
    <t>AU</t>
  </si>
  <si>
    <t>AUS</t>
  </si>
  <si>
    <t>36</t>
  </si>
  <si>
    <t>AUD</t>
  </si>
  <si>
    <t>Australian dollar</t>
  </si>
  <si>
    <t>2514</t>
  </si>
  <si>
    <t>Slate (2514)</t>
  </si>
  <si>
    <t>Slate (2514), volume</t>
  </si>
  <si>
    <t>Social security employer contributions (1212E)</t>
  </si>
  <si>
    <t>Social security employer contributions</t>
  </si>
  <si>
    <t>1212E</t>
  </si>
  <si>
    <t>Social contributions (12E)</t>
  </si>
  <si>
    <t>Austria</t>
  </si>
  <si>
    <t>AT</t>
  </si>
  <si>
    <t>AUT</t>
  </si>
  <si>
    <t>40</t>
  </si>
  <si>
    <t>2515</t>
  </si>
  <si>
    <t>Marble (2515)</t>
  </si>
  <si>
    <t>Marble (2515), volume</t>
  </si>
  <si>
    <t>From state-owned enterprises (1412E1)</t>
  </si>
  <si>
    <t>From state-owned enterprises</t>
  </si>
  <si>
    <t>1412E1</t>
  </si>
  <si>
    <t>Other revenue (14E)</t>
  </si>
  <si>
    <t>Property income (141E)</t>
  </si>
  <si>
    <t>Dividends (1412E)</t>
  </si>
  <si>
    <t>Azerbaijan</t>
  </si>
  <si>
    <t>AZ</t>
  </si>
  <si>
    <t>AZE</t>
  </si>
  <si>
    <t>31</t>
  </si>
  <si>
    <t>AZN</t>
  </si>
  <si>
    <t>Azerbaijani manat</t>
  </si>
  <si>
    <t>2516</t>
  </si>
  <si>
    <t>Granite (2516)</t>
  </si>
  <si>
    <t>Granite (2516), volume</t>
  </si>
  <si>
    <t>From government participation (equity) (1412E2)</t>
  </si>
  <si>
    <t>From government participation (equity)</t>
  </si>
  <si>
    <t>1412E2</t>
  </si>
  <si>
    <t>Bahamas</t>
  </si>
  <si>
    <t>BS</t>
  </si>
  <si>
    <t>BHS</t>
  </si>
  <si>
    <t>44</t>
  </si>
  <si>
    <t>BSD</t>
  </si>
  <si>
    <t>Bahamian dollar</t>
  </si>
  <si>
    <t>2517</t>
  </si>
  <si>
    <t>Pebbles (2517)</t>
  </si>
  <si>
    <t>Pebbles (2517), volume</t>
  </si>
  <si>
    <t>Withdrawals from income of quasi-corporations (1413E)</t>
  </si>
  <si>
    <t>Withdrawals from income of quasi-corporations</t>
  </si>
  <si>
    <t>1413E</t>
  </si>
  <si>
    <t>Bahrain</t>
  </si>
  <si>
    <t>BH</t>
  </si>
  <si>
    <t>BHR</t>
  </si>
  <si>
    <t>48</t>
  </si>
  <si>
    <t>BHD</t>
  </si>
  <si>
    <t>Bahraini dinar</t>
  </si>
  <si>
    <t>2518</t>
  </si>
  <si>
    <t>Dolomite (2518)</t>
  </si>
  <si>
    <t>Dolomite (2518), volume</t>
  </si>
  <si>
    <t>1415E1</t>
  </si>
  <si>
    <t>Rent (1415E)</t>
  </si>
  <si>
    <t>Bangladesh</t>
  </si>
  <si>
    <t>BD</t>
  </si>
  <si>
    <t>BGD</t>
  </si>
  <si>
    <t>50</t>
  </si>
  <si>
    <t>BDT</t>
  </si>
  <si>
    <t>Bangladeshi taka</t>
  </si>
  <si>
    <t>BAM</t>
  </si>
  <si>
    <t>Bosnia and Herzegovina convertible mark</t>
  </si>
  <si>
    <t>2519</t>
  </si>
  <si>
    <t>Natural magnesium carbonate (2519)</t>
  </si>
  <si>
    <t>Natural magnesium carbonate (2519), volume</t>
  </si>
  <si>
    <t>Bonuses</t>
  </si>
  <si>
    <t>1415E2</t>
  </si>
  <si>
    <t>Barbados</t>
  </si>
  <si>
    <t>BB</t>
  </si>
  <si>
    <t>BRB</t>
  </si>
  <si>
    <t>52</t>
  </si>
  <si>
    <t>BBD</t>
  </si>
  <si>
    <t>Barbadian dollar</t>
  </si>
  <si>
    <t>2520</t>
  </si>
  <si>
    <t>Gypsum (2520)</t>
  </si>
  <si>
    <t>Gypsum (2520), volume</t>
  </si>
  <si>
    <t>Delivered/paid directly to government</t>
  </si>
  <si>
    <t>1415E31</t>
  </si>
  <si>
    <t>Production entitlements (in-kind or cash) (1415E3)</t>
  </si>
  <si>
    <t>Belarus</t>
  </si>
  <si>
    <t>BY</t>
  </si>
  <si>
    <t>BLR</t>
  </si>
  <si>
    <t>112</t>
  </si>
  <si>
    <t>BYR</t>
  </si>
  <si>
    <t>Belarussian ruble</t>
  </si>
  <si>
    <t>2521</t>
  </si>
  <si>
    <t>Limestone (2521)</t>
  </si>
  <si>
    <t>Limestone (2521), volume</t>
  </si>
  <si>
    <t>Delivered/paid to state-owned enterprise(s)</t>
  </si>
  <si>
    <t>1415E32</t>
  </si>
  <si>
    <t>Belgium</t>
  </si>
  <si>
    <t>BE</t>
  </si>
  <si>
    <t>BEL</t>
  </si>
  <si>
    <t>56</t>
  </si>
  <si>
    <t>BGN</t>
  </si>
  <si>
    <t>Bulgarian lev (old)</t>
  </si>
  <si>
    <t>2522</t>
  </si>
  <si>
    <t>Quicklime (2522)</t>
  </si>
  <si>
    <t>Quicklime (2522), volume</t>
  </si>
  <si>
    <t>Compulsory transfers to government (infrastructure and other)</t>
  </si>
  <si>
    <t>1415E4</t>
  </si>
  <si>
    <t>Belize</t>
  </si>
  <si>
    <t>BZ</t>
  </si>
  <si>
    <t>BLZ</t>
  </si>
  <si>
    <t>84</t>
  </si>
  <si>
    <t>BZD</t>
  </si>
  <si>
    <t>Belize dollar</t>
  </si>
  <si>
    <t>2523</t>
  </si>
  <si>
    <t>Portland cement (2523)</t>
  </si>
  <si>
    <t>Portland cement (2523), volume</t>
  </si>
  <si>
    <t>Other rent payments</t>
  </si>
  <si>
    <t>1415E5</t>
  </si>
  <si>
    <t>Benin</t>
  </si>
  <si>
    <t>BJ</t>
  </si>
  <si>
    <t>BEN</t>
  </si>
  <si>
    <t>204</t>
  </si>
  <si>
    <t>XOF</t>
  </si>
  <si>
    <t>West African CFA franc</t>
  </si>
  <si>
    <t>BIF</t>
  </si>
  <si>
    <t>Burundian franc</t>
  </si>
  <si>
    <t>2524</t>
  </si>
  <si>
    <t>Asbestos (2524)</t>
  </si>
  <si>
    <t>Asbestos (2524), volume</t>
  </si>
  <si>
    <t>Sales of goods and services by government units (1421E)</t>
  </si>
  <si>
    <t>Sales of goods and services by government units</t>
  </si>
  <si>
    <t>1421E</t>
  </si>
  <si>
    <t>Sales of goods and services (142E)</t>
  </si>
  <si>
    <t>Bermuda</t>
  </si>
  <si>
    <t>BM</t>
  </si>
  <si>
    <t>BMU</t>
  </si>
  <si>
    <t>60</t>
  </si>
  <si>
    <t>BMD</t>
  </si>
  <si>
    <t>Bermudian dollar</t>
  </si>
  <si>
    <t>2525</t>
  </si>
  <si>
    <t>Mica (2525)</t>
  </si>
  <si>
    <t>Mica (2525), volume</t>
  </si>
  <si>
    <t>Administrative fees for government services (1422E)</t>
  </si>
  <si>
    <t>Administrative fees for government services</t>
  </si>
  <si>
    <t>1422E</t>
  </si>
  <si>
    <t>Bhutan</t>
  </si>
  <si>
    <t>BT</t>
  </si>
  <si>
    <t>BTN</t>
  </si>
  <si>
    <t>64</t>
  </si>
  <si>
    <t>Bhutanese ngultrum</t>
  </si>
  <si>
    <t>BND</t>
  </si>
  <si>
    <t>Brunei dollar</t>
  </si>
  <si>
    <t>2526</t>
  </si>
  <si>
    <t>Natural steatite (2526)</t>
  </si>
  <si>
    <t>Natural steatite (2526), volume</t>
  </si>
  <si>
    <t>Fines, penalties, and forfeits (143E)</t>
  </si>
  <si>
    <t>Fines, penalties, and forfeits</t>
  </si>
  <si>
    <t>143E</t>
  </si>
  <si>
    <t>Bolivia</t>
  </si>
  <si>
    <t>BO</t>
  </si>
  <si>
    <t>BOL</t>
  </si>
  <si>
    <t>68</t>
  </si>
  <si>
    <t>BOB</t>
  </si>
  <si>
    <t>Bolivian boliviano</t>
  </si>
  <si>
    <t>2527</t>
  </si>
  <si>
    <t>Natural cryolite (2527)</t>
  </si>
  <si>
    <t>Natural cryolite (2527), volume</t>
  </si>
  <si>
    <t>Voluntary transfers to government (donations)</t>
  </si>
  <si>
    <t>144E1</t>
  </si>
  <si>
    <t>Bosnia and Herzegovina</t>
  </si>
  <si>
    <t>BA</t>
  </si>
  <si>
    <t>BIH</t>
  </si>
  <si>
    <t>70</t>
  </si>
  <si>
    <t>BRL</t>
  </si>
  <si>
    <t>Brazilian real</t>
  </si>
  <si>
    <t>2528</t>
  </si>
  <si>
    <t>Natural borates and concentrates (2528)</t>
  </si>
  <si>
    <t>Natural borates and concentrates (2528), volume</t>
  </si>
  <si>
    <t>Botswana</t>
  </si>
  <si>
    <t>BW</t>
  </si>
  <si>
    <t>BWA</t>
  </si>
  <si>
    <t>72</t>
  </si>
  <si>
    <t>BWP</t>
  </si>
  <si>
    <t>Botswana pula</t>
  </si>
  <si>
    <t>2529</t>
  </si>
  <si>
    <t>Felspar (2529)</t>
  </si>
  <si>
    <t>Felspar (2529), volume</t>
  </si>
  <si>
    <t>Brazil</t>
  </si>
  <si>
    <t>BR</t>
  </si>
  <si>
    <t>BRA</t>
  </si>
  <si>
    <t>76</t>
  </si>
  <si>
    <t>2530</t>
  </si>
  <si>
    <t>Mineral substances not elsewhere specified (2530)</t>
  </si>
  <si>
    <t>Mineral substances not elsewhere specified (2530), volume</t>
  </si>
  <si>
    <t>British Indian Ocean Territory</t>
  </si>
  <si>
    <t>IO</t>
  </si>
  <si>
    <t>IOT</t>
  </si>
  <si>
    <t>86</t>
  </si>
  <si>
    <t>2601</t>
  </si>
  <si>
    <t>Iron (2601)</t>
  </si>
  <si>
    <t>Iron (2601), volume</t>
  </si>
  <si>
    <t>British Virgin Islands</t>
  </si>
  <si>
    <t>VG</t>
  </si>
  <si>
    <t>VGB</t>
  </si>
  <si>
    <t>92</t>
  </si>
  <si>
    <t>2602</t>
  </si>
  <si>
    <t>Manganese (2602)</t>
  </si>
  <si>
    <t>Manganese (2602), volume</t>
  </si>
  <si>
    <t>Brunei Darussalam</t>
  </si>
  <si>
    <t>BN</t>
  </si>
  <si>
    <t>BRN</t>
  </si>
  <si>
    <t>96</t>
  </si>
  <si>
    <t>2603</t>
  </si>
  <si>
    <t>Copper (2603)</t>
  </si>
  <si>
    <t>Bulgaria</t>
  </si>
  <si>
    <t>BG</t>
  </si>
  <si>
    <t>BGR</t>
  </si>
  <si>
    <t>100</t>
  </si>
  <si>
    <t>CAD</t>
  </si>
  <si>
    <t>Canadian dollar</t>
  </si>
  <si>
    <t>2604</t>
  </si>
  <si>
    <t>Nickel (2604)</t>
  </si>
  <si>
    <t>Burkina Faso</t>
  </si>
  <si>
    <t>BF</t>
  </si>
  <si>
    <t>BFA</t>
  </si>
  <si>
    <t>854</t>
  </si>
  <si>
    <t>CDF</t>
  </si>
  <si>
    <t>Congolese franc</t>
  </si>
  <si>
    <t>2605</t>
  </si>
  <si>
    <t>Cobalt (2605)</t>
  </si>
  <si>
    <t>Cobalt (2605), volume</t>
  </si>
  <si>
    <t>Burundi</t>
  </si>
  <si>
    <t>BI</t>
  </si>
  <si>
    <t>BDI</t>
  </si>
  <si>
    <t>108</t>
  </si>
  <si>
    <t>CHF</t>
  </si>
  <si>
    <t>Swiss franc</t>
  </si>
  <si>
    <t>2606</t>
  </si>
  <si>
    <t>Aluminium (2606)</t>
  </si>
  <si>
    <t>Aluminium (2606), volume</t>
  </si>
  <si>
    <t>Cambodia</t>
  </si>
  <si>
    <t>KH</t>
  </si>
  <si>
    <t>KHM</t>
  </si>
  <si>
    <t>116</t>
  </si>
  <si>
    <t>KHR</t>
  </si>
  <si>
    <t>Cambodian Riel</t>
  </si>
  <si>
    <t>CLF</t>
  </si>
  <si>
    <t>Chilean Unidad de Fomento</t>
  </si>
  <si>
    <t>2607</t>
  </si>
  <si>
    <t>Lead (2607)</t>
  </si>
  <si>
    <t>Lead (2607), volume</t>
  </si>
  <si>
    <t>Cameroon</t>
  </si>
  <si>
    <t>CM</t>
  </si>
  <si>
    <t>CMR</t>
  </si>
  <si>
    <t>120</t>
  </si>
  <si>
    <t>XAF</t>
  </si>
  <si>
    <t>Central African CFA franc</t>
  </si>
  <si>
    <t>CNH</t>
  </si>
  <si>
    <t>Chinese yuan renminbi (offshore)</t>
  </si>
  <si>
    <t>2608</t>
  </si>
  <si>
    <t>Zinc (2608)</t>
  </si>
  <si>
    <t>Zinc (2608), volume</t>
  </si>
  <si>
    <t>Canada</t>
  </si>
  <si>
    <t>CA</t>
  </si>
  <si>
    <t>CAN</t>
  </si>
  <si>
    <t>124</t>
  </si>
  <si>
    <t>COP</t>
  </si>
  <si>
    <t>Colombian peso</t>
  </si>
  <si>
    <t>2609</t>
  </si>
  <si>
    <t>Tin (2609)</t>
  </si>
  <si>
    <t>Cape Verde</t>
  </si>
  <si>
    <t>CV</t>
  </si>
  <si>
    <t>CPV</t>
  </si>
  <si>
    <t>132</t>
  </si>
  <si>
    <t>CVE</t>
  </si>
  <si>
    <t>Cape Verdean escudo</t>
  </si>
  <si>
    <t>CRC</t>
  </si>
  <si>
    <t>Costa Rican colon</t>
  </si>
  <si>
    <t>2610</t>
  </si>
  <si>
    <t>Chromium (2610)</t>
  </si>
  <si>
    <t>Chromium (2610), volume</t>
  </si>
  <si>
    <t>Cayman Islands</t>
  </si>
  <si>
    <t>KY</t>
  </si>
  <si>
    <t>CYM</t>
  </si>
  <si>
    <t>136</t>
  </si>
  <si>
    <t>KYD</t>
  </si>
  <si>
    <t>Cayman Islands Dollar</t>
  </si>
  <si>
    <t>CUC</t>
  </si>
  <si>
    <t>Cuban peso convertible</t>
  </si>
  <si>
    <t>2611</t>
  </si>
  <si>
    <t>Tungsten (2611)</t>
  </si>
  <si>
    <t>Tungsten (2611), volume</t>
  </si>
  <si>
    <t>Central African Republic</t>
  </si>
  <si>
    <t>CF</t>
  </si>
  <si>
    <t>CAF</t>
  </si>
  <si>
    <t>140</t>
  </si>
  <si>
    <t>2612</t>
  </si>
  <si>
    <t>Uranium or thorium (2612)</t>
  </si>
  <si>
    <t>Uranium or thorium (2612), volume</t>
  </si>
  <si>
    <t>Chad</t>
  </si>
  <si>
    <t>TD</t>
  </si>
  <si>
    <t>TCD</t>
  </si>
  <si>
    <t>148</t>
  </si>
  <si>
    <t>CZK</t>
  </si>
  <si>
    <t>Czech koruna</t>
  </si>
  <si>
    <t>2613</t>
  </si>
  <si>
    <t>Molybdenum (2613)</t>
  </si>
  <si>
    <t>Molybdenum (2613), volume</t>
  </si>
  <si>
    <t>Chile</t>
  </si>
  <si>
    <t>CL</t>
  </si>
  <si>
    <t>CHL</t>
  </si>
  <si>
    <t>152</t>
  </si>
  <si>
    <t>DJF</t>
  </si>
  <si>
    <t>Djiboutian franc</t>
  </si>
  <si>
    <t>2614</t>
  </si>
  <si>
    <t>Titanium (2614)</t>
  </si>
  <si>
    <t>Titanium (2614), volume</t>
  </si>
  <si>
    <t>China</t>
  </si>
  <si>
    <t>CN</t>
  </si>
  <si>
    <t>CHN</t>
  </si>
  <si>
    <t>156</t>
  </si>
  <si>
    <t>DKK</t>
  </si>
  <si>
    <t>Danish krone</t>
  </si>
  <si>
    <t>2615</t>
  </si>
  <si>
    <t>Niobium, Vanadium, Zirconium (2615)</t>
  </si>
  <si>
    <t>Niobium (2615), volume</t>
  </si>
  <si>
    <t>Christmas Island</t>
  </si>
  <si>
    <t>CX</t>
  </si>
  <si>
    <t>CXR</t>
  </si>
  <si>
    <t>162</t>
  </si>
  <si>
    <t>DOP</t>
  </si>
  <si>
    <t>Dominican peso</t>
  </si>
  <si>
    <t>2616</t>
  </si>
  <si>
    <t>Precious metals (2616)</t>
  </si>
  <si>
    <t>Precious metals (2616), volume</t>
  </si>
  <si>
    <t>Cocos (Keeling) Islands</t>
  </si>
  <si>
    <t>CC</t>
  </si>
  <si>
    <t>CCK</t>
  </si>
  <si>
    <t>166</t>
  </si>
  <si>
    <t>2617</t>
  </si>
  <si>
    <t>Other (2617)</t>
  </si>
  <si>
    <t>Other (2617), volume</t>
  </si>
  <si>
    <t>Colombia</t>
  </si>
  <si>
    <t>CO</t>
  </si>
  <si>
    <t>COL</t>
  </si>
  <si>
    <t>170</t>
  </si>
  <si>
    <t>EGP</t>
  </si>
  <si>
    <t>Egyptian pound</t>
  </si>
  <si>
    <t>2618</t>
  </si>
  <si>
    <t>Granulated slag (2618)</t>
  </si>
  <si>
    <t>Granulated slag (2618), volume</t>
  </si>
  <si>
    <t>Comoros</t>
  </si>
  <si>
    <t>KM</t>
  </si>
  <si>
    <t>COM</t>
  </si>
  <si>
    <t>174</t>
  </si>
  <si>
    <t>KMF</t>
  </si>
  <si>
    <t>Comorian Franc</t>
  </si>
  <si>
    <t>ERN</t>
  </si>
  <si>
    <t>Eritrean nakfa</t>
  </si>
  <si>
    <t>2619</t>
  </si>
  <si>
    <t>Slag (2619)</t>
  </si>
  <si>
    <t>Slag (2619), volume</t>
  </si>
  <si>
    <t>Costa Rica</t>
  </si>
  <si>
    <t>CR</t>
  </si>
  <si>
    <t>CRI</t>
  </si>
  <si>
    <t>188</t>
  </si>
  <si>
    <t>ETB</t>
  </si>
  <si>
    <t>Ethiopian birr</t>
  </si>
  <si>
    <t>2620</t>
  </si>
  <si>
    <t>Ash and residues (2620)</t>
  </si>
  <si>
    <t>Ash and residues (2620), volume</t>
  </si>
  <si>
    <t>Cote d'Ivoire</t>
  </si>
  <si>
    <t>CI</t>
  </si>
  <si>
    <t>CIV</t>
  </si>
  <si>
    <t>384</t>
  </si>
  <si>
    <t>2621</t>
  </si>
  <si>
    <t>Other slag and ash (2621)</t>
  </si>
  <si>
    <t>Other slag and ash (2621), volume</t>
  </si>
  <si>
    <t>Croatia</t>
  </si>
  <si>
    <t>HR</t>
  </si>
  <si>
    <t>HRV</t>
  </si>
  <si>
    <t>191</t>
  </si>
  <si>
    <t>HRK</t>
  </si>
  <si>
    <t>Croatian Kuna</t>
  </si>
  <si>
    <t>FJD</t>
  </si>
  <si>
    <t>Fijian dollar</t>
  </si>
  <si>
    <t>2701</t>
  </si>
  <si>
    <t>Coal (2701)</t>
  </si>
  <si>
    <t>Cuba</t>
  </si>
  <si>
    <t>CU</t>
  </si>
  <si>
    <t>CUB</t>
  </si>
  <si>
    <t>192</t>
  </si>
  <si>
    <t>FKP</t>
  </si>
  <si>
    <t>Falkland Islands pound</t>
  </si>
  <si>
    <t>2702</t>
  </si>
  <si>
    <t>Lignite (2702)</t>
  </si>
  <si>
    <t>Lignite (2702), volume</t>
  </si>
  <si>
    <t>Cyprus</t>
  </si>
  <si>
    <t>CY</t>
  </si>
  <si>
    <t>CYP</t>
  </si>
  <si>
    <t>196</t>
  </si>
  <si>
    <t>GBP</t>
  </si>
  <si>
    <t>Pound sterling</t>
  </si>
  <si>
    <t>2703</t>
  </si>
  <si>
    <t>Peat (2703)</t>
  </si>
  <si>
    <t>Peat (2703), volume</t>
  </si>
  <si>
    <t>Czech Republic</t>
  </si>
  <si>
    <t>CZ</t>
  </si>
  <si>
    <t>CZE</t>
  </si>
  <si>
    <t>203</t>
  </si>
  <si>
    <t>GEL</t>
  </si>
  <si>
    <t>Georgian lari</t>
  </si>
  <si>
    <t>2704</t>
  </si>
  <si>
    <t>Coke and semi-coke (2704)</t>
  </si>
  <si>
    <t>Coke and semi-coke (2704), volume</t>
  </si>
  <si>
    <t>Democratic Republic of Congo</t>
  </si>
  <si>
    <t>CD</t>
  </si>
  <si>
    <t>COD</t>
  </si>
  <si>
    <t>180</t>
  </si>
  <si>
    <t>GGP</t>
  </si>
  <si>
    <t>Pound</t>
  </si>
  <si>
    <t>2705</t>
  </si>
  <si>
    <t>Coal gas (2705)</t>
  </si>
  <si>
    <t>Coal gas (2705), volume</t>
  </si>
  <si>
    <t>Denmark</t>
  </si>
  <si>
    <t>DK</t>
  </si>
  <si>
    <t>DNK</t>
  </si>
  <si>
    <t>208</t>
  </si>
  <si>
    <t>GHS</t>
  </si>
  <si>
    <t>Ghanaian cedi</t>
  </si>
  <si>
    <t>2706</t>
  </si>
  <si>
    <t>Tar distilled from coal (2706)</t>
  </si>
  <si>
    <t>Tar distilled from coal (2706), volume</t>
  </si>
  <si>
    <t>Djibouti</t>
  </si>
  <si>
    <t>DJ</t>
  </si>
  <si>
    <t>DJI</t>
  </si>
  <si>
    <t>262</t>
  </si>
  <si>
    <t>GIP</t>
  </si>
  <si>
    <t>Gibraltar pound</t>
  </si>
  <si>
    <t>2707</t>
  </si>
  <si>
    <t>Products of the distillation of coal tar (2707)</t>
  </si>
  <si>
    <t>Products of the distillation of coal tar (2707), volume</t>
  </si>
  <si>
    <t>Dominica</t>
  </si>
  <si>
    <t>DM</t>
  </si>
  <si>
    <t>DMA</t>
  </si>
  <si>
    <t>212</t>
  </si>
  <si>
    <t>GMD</t>
  </si>
  <si>
    <t>Gambian dalasi</t>
  </si>
  <si>
    <t>2708</t>
  </si>
  <si>
    <t>Pitch and pitch coke (2708)</t>
  </si>
  <si>
    <t>Pitch and pitch coke (2708), volume</t>
  </si>
  <si>
    <t>Dominican Republic</t>
  </si>
  <si>
    <t>DO</t>
  </si>
  <si>
    <t>DOM</t>
  </si>
  <si>
    <t>214</t>
  </si>
  <si>
    <t>GNF</t>
  </si>
  <si>
    <t>Guinean franc</t>
  </si>
  <si>
    <t>2709</t>
  </si>
  <si>
    <t>Crude oil (2709)</t>
  </si>
  <si>
    <t>Ecuador</t>
  </si>
  <si>
    <t>EC</t>
  </si>
  <si>
    <t>ECU</t>
  </si>
  <si>
    <t>218</t>
  </si>
  <si>
    <t>GTQ</t>
  </si>
  <si>
    <t>Guatemalan quetzal</t>
  </si>
  <si>
    <t>2710</t>
  </si>
  <si>
    <t>Petroleum oils excluding crude (2710)</t>
  </si>
  <si>
    <t>Petroleum oils excluding crude (2710), volume</t>
  </si>
  <si>
    <t>Egypt</t>
  </si>
  <si>
    <t>EG</t>
  </si>
  <si>
    <t>EGY</t>
  </si>
  <si>
    <t>818</t>
  </si>
  <si>
    <t>GYD</t>
  </si>
  <si>
    <t>Guyanese Dollar</t>
  </si>
  <si>
    <t>2711</t>
  </si>
  <si>
    <t>Natural gas (2711)</t>
  </si>
  <si>
    <t>El Salvador</t>
  </si>
  <si>
    <t>SV</t>
  </si>
  <si>
    <t>SLV</t>
  </si>
  <si>
    <t>222</t>
  </si>
  <si>
    <t>HKD</t>
  </si>
  <si>
    <t>Hong Kong Dollar</t>
  </si>
  <si>
    <t>2712</t>
  </si>
  <si>
    <t>Petroleum jelly (2712)</t>
  </si>
  <si>
    <t>Petroleum jelly (2712), volume</t>
  </si>
  <si>
    <t>Equatorial Guinea</t>
  </si>
  <si>
    <t>GQ</t>
  </si>
  <si>
    <t>GNQ</t>
  </si>
  <si>
    <t>226</t>
  </si>
  <si>
    <t>HNL</t>
  </si>
  <si>
    <t>Honduran Lempira</t>
  </si>
  <si>
    <t>2713</t>
  </si>
  <si>
    <t>Petroleum coke (2713)</t>
  </si>
  <si>
    <t>Petroleum coke (2713), volume</t>
  </si>
  <si>
    <t>Eritrea</t>
  </si>
  <si>
    <t>ER</t>
  </si>
  <si>
    <t>ERI</t>
  </si>
  <si>
    <t>232</t>
  </si>
  <si>
    <t>2714</t>
  </si>
  <si>
    <t>Bitumen and asphalt (2714)</t>
  </si>
  <si>
    <t>Bitumen and asphalt (2714), volume</t>
  </si>
  <si>
    <t>Estonia</t>
  </si>
  <si>
    <t>EE</t>
  </si>
  <si>
    <t>EST</t>
  </si>
  <si>
    <t>233</t>
  </si>
  <si>
    <t>HTG</t>
  </si>
  <si>
    <t>Haitian Gourde</t>
  </si>
  <si>
    <t>2715</t>
  </si>
  <si>
    <t>Bituminous mixtures (2715)</t>
  </si>
  <si>
    <t>Bituminous mixtures (2715), volume</t>
  </si>
  <si>
    <t>Eswatini</t>
  </si>
  <si>
    <t>SZ</t>
  </si>
  <si>
    <t>SWZ</t>
  </si>
  <si>
    <t>748</t>
  </si>
  <si>
    <t>SZL</t>
  </si>
  <si>
    <t>Swazi Lilangeni</t>
  </si>
  <si>
    <t>HUF</t>
  </si>
  <si>
    <t>Hungarian Forint</t>
  </si>
  <si>
    <t>2716</t>
  </si>
  <si>
    <t>Electrical energy (2716)</t>
  </si>
  <si>
    <t>Electrical energy (2716), volume</t>
  </si>
  <si>
    <t>Ethiopia</t>
  </si>
  <si>
    <t>ET</t>
  </si>
  <si>
    <t>ETH</t>
  </si>
  <si>
    <t>231</t>
  </si>
  <si>
    <t>Indonesian Rupiah</t>
  </si>
  <si>
    <t>7102</t>
  </si>
  <si>
    <t>Diamonds (7102)</t>
  </si>
  <si>
    <t>Diamonds (7102), volume</t>
  </si>
  <si>
    <t>Falkland Islands</t>
  </si>
  <si>
    <t>FK</t>
  </si>
  <si>
    <t>FLK</t>
  </si>
  <si>
    <t>238</t>
  </si>
  <si>
    <t>ILS</t>
  </si>
  <si>
    <t>Israeli New Shekel</t>
  </si>
  <si>
    <t>7106</t>
  </si>
  <si>
    <t>Silver (7106)</t>
  </si>
  <si>
    <t>Faroe Islands</t>
  </si>
  <si>
    <t>FO</t>
  </si>
  <si>
    <t>FRO</t>
  </si>
  <si>
    <t>234</t>
  </si>
  <si>
    <t>IMP</t>
  </si>
  <si>
    <t>Isle of Man Pound</t>
  </si>
  <si>
    <t>7108</t>
  </si>
  <si>
    <t>Gold (7108)</t>
  </si>
  <si>
    <t>Fiji</t>
  </si>
  <si>
    <t>FJ</t>
  </si>
  <si>
    <t>FJI</t>
  </si>
  <si>
    <t>242</t>
  </si>
  <si>
    <t>INR</t>
  </si>
  <si>
    <t>Indian Rupee</t>
  </si>
  <si>
    <t>Precious stones (other than diamonds) (7103)</t>
  </si>
  <si>
    <t>Precious stones (other than diamonds) (7103), volume</t>
  </si>
  <si>
    <t>Finland</t>
  </si>
  <si>
    <t>FI</t>
  </si>
  <si>
    <t>FIN</t>
  </si>
  <si>
    <t>246</t>
  </si>
  <si>
    <t>IQD</t>
  </si>
  <si>
    <t>Iraqi dinar</t>
  </si>
  <si>
    <t>Ferro, alloys, manganese (7202)</t>
  </si>
  <si>
    <t>Ferro, alloys, manganese (7202), volume</t>
  </si>
  <si>
    <t>France</t>
  </si>
  <si>
    <t>FR</t>
  </si>
  <si>
    <t>FRA</t>
  </si>
  <si>
    <t>250</t>
  </si>
  <si>
    <t>IRR</t>
  </si>
  <si>
    <t>Iranian Rial</t>
  </si>
  <si>
    <t>French Guiana</t>
  </si>
  <si>
    <t>GF</t>
  </si>
  <si>
    <t>GUF</t>
  </si>
  <si>
    <t>254</t>
  </si>
  <si>
    <t>ISK</t>
  </si>
  <si>
    <t>Icelandic króna</t>
  </si>
  <si>
    <t>French Polynesia</t>
  </si>
  <si>
    <t>PF</t>
  </si>
  <si>
    <t>PYF</t>
  </si>
  <si>
    <t>258</t>
  </si>
  <si>
    <t>JEP</t>
  </si>
  <si>
    <t>Jersey Pound</t>
  </si>
  <si>
    <t>French Southern Territories</t>
  </si>
  <si>
    <t>TF</t>
  </si>
  <si>
    <t>ATF</t>
  </si>
  <si>
    <t>260</t>
  </si>
  <si>
    <t>JMD</t>
  </si>
  <si>
    <t>Jamaican Dollar</t>
  </si>
  <si>
    <t>Gabon</t>
  </si>
  <si>
    <t>GA</t>
  </si>
  <si>
    <t>GAB</t>
  </si>
  <si>
    <t>266</t>
  </si>
  <si>
    <t>JOD</t>
  </si>
  <si>
    <t>Jordanian Dinar</t>
  </si>
  <si>
    <t>Gambia</t>
  </si>
  <si>
    <t>GM</t>
  </si>
  <si>
    <t>GMB</t>
  </si>
  <si>
    <t>270</t>
  </si>
  <si>
    <t>JPY</t>
  </si>
  <si>
    <t>Japanese Yen</t>
  </si>
  <si>
    <t>Georgia</t>
  </si>
  <si>
    <t>GE</t>
  </si>
  <si>
    <t>GEO</t>
  </si>
  <si>
    <t>268</t>
  </si>
  <si>
    <t>KES</t>
  </si>
  <si>
    <t>Kenyan Shilling</t>
  </si>
  <si>
    <t>Germany</t>
  </si>
  <si>
    <t>DE</t>
  </si>
  <si>
    <t>DEU</t>
  </si>
  <si>
    <t>276</t>
  </si>
  <si>
    <t>KGS</t>
  </si>
  <si>
    <t>Kyrgyzstani Som</t>
  </si>
  <si>
    <t>Ghana</t>
  </si>
  <si>
    <t>GH</t>
  </si>
  <si>
    <t>GHA</t>
  </si>
  <si>
    <t>288</t>
  </si>
  <si>
    <t>Gibraltar</t>
  </si>
  <si>
    <t>GI</t>
  </si>
  <si>
    <t>GIB</t>
  </si>
  <si>
    <t>292</t>
  </si>
  <si>
    <t>Greece</t>
  </si>
  <si>
    <t>GR</t>
  </si>
  <si>
    <t>GRC</t>
  </si>
  <si>
    <t>300</t>
  </si>
  <si>
    <t>KPW</t>
  </si>
  <si>
    <t>North Korean Won</t>
  </si>
  <si>
    <t>Greenland</t>
  </si>
  <si>
    <t>GL</t>
  </si>
  <si>
    <t>GRL</t>
  </si>
  <si>
    <t>304</t>
  </si>
  <si>
    <t>KRW</t>
  </si>
  <si>
    <t>South Korean Won</t>
  </si>
  <si>
    <t>Grenada</t>
  </si>
  <si>
    <t>GD</t>
  </si>
  <si>
    <t>GRD</t>
  </si>
  <si>
    <t>308</t>
  </si>
  <si>
    <t>KWD</t>
  </si>
  <si>
    <t>Kuwaiti Dinar</t>
  </si>
  <si>
    <t>Guadeloupe</t>
  </si>
  <si>
    <t>GP</t>
  </si>
  <si>
    <t>GLP</t>
  </si>
  <si>
    <t>312</t>
  </si>
  <si>
    <t>Guam</t>
  </si>
  <si>
    <t>GU</t>
  </si>
  <si>
    <t>GUM</t>
  </si>
  <si>
    <t>316</t>
  </si>
  <si>
    <t>KZT</t>
  </si>
  <si>
    <t>Kazakhstani Tenge</t>
  </si>
  <si>
    <t>Guatemala</t>
  </si>
  <si>
    <t>GT</t>
  </si>
  <si>
    <t>GTM</t>
  </si>
  <si>
    <t>320</t>
  </si>
  <si>
    <t>LAK</t>
  </si>
  <si>
    <t>Lao Kip</t>
  </si>
  <si>
    <t>Guernsey</t>
  </si>
  <si>
    <t>GG</t>
  </si>
  <si>
    <t>GGY</t>
  </si>
  <si>
    <t>831</t>
  </si>
  <si>
    <t>LBP</t>
  </si>
  <si>
    <t>Lebanese Pound</t>
  </si>
  <si>
    <t>Guinea</t>
  </si>
  <si>
    <t>GN</t>
  </si>
  <si>
    <t>GIN</t>
  </si>
  <si>
    <t>324</t>
  </si>
  <si>
    <t>LKR</t>
  </si>
  <si>
    <t>Sri Lankan Rupee</t>
  </si>
  <si>
    <t>Guinea-Bissau</t>
  </si>
  <si>
    <t>GW</t>
  </si>
  <si>
    <t>GNB</t>
  </si>
  <si>
    <t>624</t>
  </si>
  <si>
    <t>LRD</t>
  </si>
  <si>
    <t>Liberian Dollar</t>
  </si>
  <si>
    <t>Guyana</t>
  </si>
  <si>
    <t>GY</t>
  </si>
  <si>
    <t>GUY</t>
  </si>
  <si>
    <t>328</t>
  </si>
  <si>
    <t>LSL</t>
  </si>
  <si>
    <t>Lesotho loti</t>
  </si>
  <si>
    <t>Haiti</t>
  </si>
  <si>
    <t>HT</t>
  </si>
  <si>
    <t>HTI</t>
  </si>
  <si>
    <t>332</t>
  </si>
  <si>
    <t>LYD</t>
  </si>
  <si>
    <t>Libyan Dinar</t>
  </si>
  <si>
    <t>Heard and Mcdonald Islands</t>
  </si>
  <si>
    <t>HM</t>
  </si>
  <si>
    <t>HMD</t>
  </si>
  <si>
    <t>334</t>
  </si>
  <si>
    <t>MAD</t>
  </si>
  <si>
    <t>Moroccan Dirham</t>
  </si>
  <si>
    <t>Honduras</t>
  </si>
  <si>
    <t>HN</t>
  </si>
  <si>
    <t>HND</t>
  </si>
  <si>
    <t>340</t>
  </si>
  <si>
    <t>MDL</t>
  </si>
  <si>
    <t>Moldovan Leu</t>
  </si>
  <si>
    <t>Hong Kong</t>
  </si>
  <si>
    <t>HK</t>
  </si>
  <si>
    <t>HKG</t>
  </si>
  <si>
    <t>344</t>
  </si>
  <si>
    <t>MGA</t>
  </si>
  <si>
    <t>Malagasy Ariary</t>
  </si>
  <si>
    <t>Hungary</t>
  </si>
  <si>
    <t>HU</t>
  </si>
  <si>
    <t>HUN</t>
  </si>
  <si>
    <t>348</t>
  </si>
  <si>
    <t>MKD</t>
  </si>
  <si>
    <t>Macedonian denar</t>
  </si>
  <si>
    <t>Iceland</t>
  </si>
  <si>
    <t>IS</t>
  </si>
  <si>
    <t>ISL</t>
  </si>
  <si>
    <t>352</t>
  </si>
  <si>
    <t>MMK</t>
  </si>
  <si>
    <t>Burmese Kyat</t>
  </si>
  <si>
    <t>India</t>
  </si>
  <si>
    <t>IN</t>
  </si>
  <si>
    <t>IND</t>
  </si>
  <si>
    <t>356</t>
  </si>
  <si>
    <t>MNT</t>
  </si>
  <si>
    <t>Mongolian Tugrik</t>
  </si>
  <si>
    <t>ID</t>
  </si>
  <si>
    <t>IDN</t>
  </si>
  <si>
    <t>360</t>
  </si>
  <si>
    <t>MOP</t>
  </si>
  <si>
    <t>Macanese patca</t>
  </si>
  <si>
    <t>Iran</t>
  </si>
  <si>
    <t>IR</t>
  </si>
  <si>
    <t>IRN</t>
  </si>
  <si>
    <t>364</t>
  </si>
  <si>
    <t>MRO</t>
  </si>
  <si>
    <t>Mauritanian Ouguiya</t>
  </si>
  <si>
    <t>Iraq</t>
  </si>
  <si>
    <t>IQ</t>
  </si>
  <si>
    <t>IRQ</t>
  </si>
  <si>
    <t>368</t>
  </si>
  <si>
    <t>MUR</t>
  </si>
  <si>
    <t>Mauritian Rupee</t>
  </si>
  <si>
    <t>Ireland</t>
  </si>
  <si>
    <t>IE</t>
  </si>
  <si>
    <t>IRL</t>
  </si>
  <si>
    <t>372</t>
  </si>
  <si>
    <t>MVR</t>
  </si>
  <si>
    <t>Maldivian Rufiyaa</t>
  </si>
  <si>
    <t>Isle of Man</t>
  </si>
  <si>
    <t>IM</t>
  </si>
  <si>
    <t>IMN</t>
  </si>
  <si>
    <t>833</t>
  </si>
  <si>
    <t>MWK</t>
  </si>
  <si>
    <t>Malawian kwacha</t>
  </si>
  <si>
    <t>Israel</t>
  </si>
  <si>
    <t>IL</t>
  </si>
  <si>
    <t>ISR</t>
  </si>
  <si>
    <t>376</t>
  </si>
  <si>
    <t>MXN</t>
  </si>
  <si>
    <t>Mexican Peso</t>
  </si>
  <si>
    <t>Italy</t>
  </si>
  <si>
    <t>IT</t>
  </si>
  <si>
    <t>ITA</t>
  </si>
  <si>
    <t>380</t>
  </si>
  <si>
    <t>MYR</t>
  </si>
  <si>
    <t>Malaysian Ringgit</t>
  </si>
  <si>
    <t>Jamaica</t>
  </si>
  <si>
    <t>JM</t>
  </si>
  <si>
    <t>JAM</t>
  </si>
  <si>
    <t>388</t>
  </si>
  <si>
    <t>MZN</t>
  </si>
  <si>
    <t>Mozambique Metical</t>
  </si>
  <si>
    <t>Japan</t>
  </si>
  <si>
    <t>JP</t>
  </si>
  <si>
    <t>JPN</t>
  </si>
  <si>
    <t>392</t>
  </si>
  <si>
    <t>NAD</t>
  </si>
  <si>
    <t>Namibian Dollar</t>
  </si>
  <si>
    <t>Jersey</t>
  </si>
  <si>
    <t>JE</t>
  </si>
  <si>
    <t>JEY</t>
  </si>
  <si>
    <t>832</t>
  </si>
  <si>
    <t>NGN</t>
  </si>
  <si>
    <t>Nigerian Naira</t>
  </si>
  <si>
    <t>Jordan</t>
  </si>
  <si>
    <t>JO</t>
  </si>
  <si>
    <t>JOR</t>
  </si>
  <si>
    <t>400</t>
  </si>
  <si>
    <t>NIO</t>
  </si>
  <si>
    <t>Nicaraguan córdoba oro</t>
  </si>
  <si>
    <t>Kazakhstan</t>
  </si>
  <si>
    <t>KZ</t>
  </si>
  <si>
    <t>KAZ</t>
  </si>
  <si>
    <t>398</t>
  </si>
  <si>
    <t>NOK</t>
  </si>
  <si>
    <t>Norwegian Krone</t>
  </si>
  <si>
    <t>Kenya</t>
  </si>
  <si>
    <t>KE</t>
  </si>
  <si>
    <t>KEN</t>
  </si>
  <si>
    <t>404</t>
  </si>
  <si>
    <t>NPR</t>
  </si>
  <si>
    <t>Nepalese Rupee</t>
  </si>
  <si>
    <t>Kiribati</t>
  </si>
  <si>
    <t>KI</t>
  </si>
  <si>
    <t>KIR</t>
  </si>
  <si>
    <t>296</t>
  </si>
  <si>
    <t>NZD</t>
  </si>
  <si>
    <t>New Zealand Dollar</t>
  </si>
  <si>
    <t>Korea (North)</t>
  </si>
  <si>
    <t>KP</t>
  </si>
  <si>
    <t>PRK</t>
  </si>
  <si>
    <t>408</t>
  </si>
  <si>
    <t>OMR</t>
  </si>
  <si>
    <t>Omani Rial</t>
  </si>
  <si>
    <t>Korea (South)</t>
  </si>
  <si>
    <t>KR</t>
  </si>
  <si>
    <t>KOR</t>
  </si>
  <si>
    <t>410</t>
  </si>
  <si>
    <t>PAB</t>
  </si>
  <si>
    <t>Panamanian balboa</t>
  </si>
  <si>
    <t>Kosovo</t>
  </si>
  <si>
    <t>XK</t>
  </si>
  <si>
    <t>XKX</t>
  </si>
  <si>
    <t>-</t>
  </si>
  <si>
    <t>PEN</t>
  </si>
  <si>
    <t>Peruvian Sol</t>
  </si>
  <si>
    <t>Kuwait</t>
  </si>
  <si>
    <t>KW</t>
  </si>
  <si>
    <t>KWT</t>
  </si>
  <si>
    <t>414</t>
  </si>
  <si>
    <t>PGK</t>
  </si>
  <si>
    <t>Papua New Guinean Kina</t>
  </si>
  <si>
    <t>Kyrgyz Republic</t>
  </si>
  <si>
    <t>KG</t>
  </si>
  <si>
    <t>KGZ</t>
  </si>
  <si>
    <t>417</t>
  </si>
  <si>
    <t>PHP</t>
  </si>
  <si>
    <t>Philippine Peso</t>
  </si>
  <si>
    <t>Lao PDR</t>
  </si>
  <si>
    <t>LA</t>
  </si>
  <si>
    <t>LAO</t>
  </si>
  <si>
    <t>418</t>
  </si>
  <si>
    <t>PKR</t>
  </si>
  <si>
    <t>Pakistani Rupee</t>
  </si>
  <si>
    <t>Latvia</t>
  </si>
  <si>
    <t>LV</t>
  </si>
  <si>
    <t>LVA</t>
  </si>
  <si>
    <t>428</t>
  </si>
  <si>
    <t>PLN</t>
  </si>
  <si>
    <t>Polish Zloty</t>
  </si>
  <si>
    <t>Lebanon</t>
  </si>
  <si>
    <t>LB</t>
  </si>
  <si>
    <t>LBN</t>
  </si>
  <si>
    <t>422</t>
  </si>
  <si>
    <t>PYG</t>
  </si>
  <si>
    <t>Paraguayan guaraní</t>
  </si>
  <si>
    <t>Lesotho</t>
  </si>
  <si>
    <t>LS</t>
  </si>
  <si>
    <t>LSO</t>
  </si>
  <si>
    <t>426</t>
  </si>
  <si>
    <t>QAR</t>
  </si>
  <si>
    <t>Qatari Riyal</t>
  </si>
  <si>
    <t>Liberia</t>
  </si>
  <si>
    <t>LR</t>
  </si>
  <si>
    <t>LBR</t>
  </si>
  <si>
    <t>430</t>
  </si>
  <si>
    <t>RON</t>
  </si>
  <si>
    <t>Romanian Leu</t>
  </si>
  <si>
    <t>Libya</t>
  </si>
  <si>
    <t>LY</t>
  </si>
  <si>
    <t>LBY</t>
  </si>
  <si>
    <t>434</t>
  </si>
  <si>
    <t>RSD</t>
  </si>
  <si>
    <t>Serbian Dinar</t>
  </si>
  <si>
    <t>Liechtenstein</t>
  </si>
  <si>
    <t>LI</t>
  </si>
  <si>
    <t>LIE</t>
  </si>
  <si>
    <t>438</t>
  </si>
  <si>
    <t>RUB</t>
  </si>
  <si>
    <t>Russian Ruble</t>
  </si>
  <si>
    <t>Lithuania</t>
  </si>
  <si>
    <t>LT</t>
  </si>
  <si>
    <t>LTU</t>
  </si>
  <si>
    <t>440</t>
  </si>
  <si>
    <t>RWF</t>
  </si>
  <si>
    <t>Rwandan Franc</t>
  </si>
  <si>
    <t>Luxembourg</t>
  </si>
  <si>
    <t>LU</t>
  </si>
  <si>
    <t>LUX</t>
  </si>
  <si>
    <t>442</t>
  </si>
  <si>
    <t>SAR</t>
  </si>
  <si>
    <t>Saudi Riyal</t>
  </si>
  <si>
    <t>Macao</t>
  </si>
  <si>
    <t>MO</t>
  </si>
  <si>
    <t>MAC</t>
  </si>
  <si>
    <t>446</t>
  </si>
  <si>
    <t>SBD</t>
  </si>
  <si>
    <t>Solomon Islands Dollar</t>
  </si>
  <si>
    <t>Macedonia</t>
  </si>
  <si>
    <t>MK</t>
  </si>
  <si>
    <t>807</t>
  </si>
  <si>
    <t>SCR</t>
  </si>
  <si>
    <t>Seychellois rupee</t>
  </si>
  <si>
    <t>Madagascar</t>
  </si>
  <si>
    <t>MG</t>
  </si>
  <si>
    <t>MDG</t>
  </si>
  <si>
    <t>450</t>
  </si>
  <si>
    <t>SDG</t>
  </si>
  <si>
    <t>Sudanese Pound</t>
  </si>
  <si>
    <t>Malawi</t>
  </si>
  <si>
    <t>MW</t>
  </si>
  <si>
    <t>MWI</t>
  </si>
  <si>
    <t>454</t>
  </si>
  <si>
    <t>SEK</t>
  </si>
  <si>
    <t>Swedish Krona</t>
  </si>
  <si>
    <t>Malaysia</t>
  </si>
  <si>
    <t>MY</t>
  </si>
  <si>
    <t>MYS</t>
  </si>
  <si>
    <t>458</t>
  </si>
  <si>
    <t>SGD</t>
  </si>
  <si>
    <t>Singapore Dollar</t>
  </si>
  <si>
    <t>Maldives</t>
  </si>
  <si>
    <t>MV</t>
  </si>
  <si>
    <t>MDV</t>
  </si>
  <si>
    <t>462</t>
  </si>
  <si>
    <t>SHP</t>
  </si>
  <si>
    <t>Saint Helena Pound</t>
  </si>
  <si>
    <t>Mali</t>
  </si>
  <si>
    <t>ML</t>
  </si>
  <si>
    <t>MLI</t>
  </si>
  <si>
    <t>466</t>
  </si>
  <si>
    <t>SLL</t>
  </si>
  <si>
    <t>Sierra Leonean leone</t>
  </si>
  <si>
    <t>Malta</t>
  </si>
  <si>
    <t>MT</t>
  </si>
  <si>
    <t>MLT</t>
  </si>
  <si>
    <t>470</t>
  </si>
  <si>
    <t>SOS</t>
  </si>
  <si>
    <t>Somali Shilling</t>
  </si>
  <si>
    <t>Marshall Islands</t>
  </si>
  <si>
    <t>MH</t>
  </si>
  <si>
    <t>MHL</t>
  </si>
  <si>
    <t>584</t>
  </si>
  <si>
    <t>SRD</t>
  </si>
  <si>
    <t>Surinamese dollar</t>
  </si>
  <si>
    <t>Martinique</t>
  </si>
  <si>
    <t>MQ</t>
  </si>
  <si>
    <t>MTQ</t>
  </si>
  <si>
    <t>474</t>
  </si>
  <si>
    <t>SSP</t>
  </si>
  <si>
    <t>South Sudanese Pound</t>
  </si>
  <si>
    <t>Mauritania</t>
  </si>
  <si>
    <t>MR</t>
  </si>
  <si>
    <t>MRT</t>
  </si>
  <si>
    <t>478</t>
  </si>
  <si>
    <t>STD</t>
  </si>
  <si>
    <t>São Tomé and Príncipe Dobra</t>
  </si>
  <si>
    <t>Mauritius</t>
  </si>
  <si>
    <t>MU</t>
  </si>
  <si>
    <t>MUS</t>
  </si>
  <si>
    <t>480</t>
  </si>
  <si>
    <t>SYP</t>
  </si>
  <si>
    <t>Syrian Pound</t>
  </si>
  <si>
    <t>Mayotte</t>
  </si>
  <si>
    <t>YT</t>
  </si>
  <si>
    <t>MYT</t>
  </si>
  <si>
    <t>175</t>
  </si>
  <si>
    <t>Mexico</t>
  </si>
  <si>
    <t>MX</t>
  </si>
  <si>
    <t>MEX</t>
  </si>
  <si>
    <t>484</t>
  </si>
  <si>
    <t>THB</t>
  </si>
  <si>
    <t>Thai Baht</t>
  </si>
  <si>
    <t>Micronesia</t>
  </si>
  <si>
    <t>FM</t>
  </si>
  <si>
    <t>FSM</t>
  </si>
  <si>
    <t>583</t>
  </si>
  <si>
    <t>TJS</t>
  </si>
  <si>
    <t>Tajikistani Somoni</t>
  </si>
  <si>
    <t>Moldova</t>
  </si>
  <si>
    <t>MD</t>
  </si>
  <si>
    <t>MDA</t>
  </si>
  <si>
    <t>498</t>
  </si>
  <si>
    <t>TMT</t>
  </si>
  <si>
    <t>Turkmenistan New Manat</t>
  </si>
  <si>
    <t>Monaco</t>
  </si>
  <si>
    <t>MC</t>
  </si>
  <si>
    <t>MCO</t>
  </si>
  <si>
    <t>492</t>
  </si>
  <si>
    <t>TND</t>
  </si>
  <si>
    <t>Tunisian dinar</t>
  </si>
  <si>
    <t>Mongolia</t>
  </si>
  <si>
    <t>MN</t>
  </si>
  <si>
    <t>MNG</t>
  </si>
  <si>
    <t>496</t>
  </si>
  <si>
    <t>TOP</t>
  </si>
  <si>
    <t>Tongan pa'anga</t>
  </si>
  <si>
    <t>Montenegro</t>
  </si>
  <si>
    <t>ME</t>
  </si>
  <si>
    <t>MNE</t>
  </si>
  <si>
    <t>499</t>
  </si>
  <si>
    <t>TRY</t>
  </si>
  <si>
    <t>Turkish lira</t>
  </si>
  <si>
    <t>Montserrat</t>
  </si>
  <si>
    <t>MS</t>
  </si>
  <si>
    <t>MSR</t>
  </si>
  <si>
    <t>500</t>
  </si>
  <si>
    <t>TTD</t>
  </si>
  <si>
    <t>Trinidad and Tobago Dollar</t>
  </si>
  <si>
    <t>Morocco</t>
  </si>
  <si>
    <t>MA</t>
  </si>
  <si>
    <t>MAR</t>
  </si>
  <si>
    <t>504</t>
  </si>
  <si>
    <t>TVD</t>
  </si>
  <si>
    <t>Tuvaluan dollar</t>
  </si>
  <si>
    <t>Mozambique</t>
  </si>
  <si>
    <t>MZ</t>
  </si>
  <si>
    <t>MOZ</t>
  </si>
  <si>
    <t>508</t>
  </si>
  <si>
    <t>TWD</t>
  </si>
  <si>
    <t>New Taiwan dollar</t>
  </si>
  <si>
    <t>Myanmar</t>
  </si>
  <si>
    <t>MM</t>
  </si>
  <si>
    <t>MMR</t>
  </si>
  <si>
    <t>104</t>
  </si>
  <si>
    <t>TZS</t>
  </si>
  <si>
    <t>Tanzanian shilling</t>
  </si>
  <si>
    <t>Namibia</t>
  </si>
  <si>
    <t>NA</t>
  </si>
  <si>
    <t>NAM</t>
  </si>
  <si>
    <t>516</t>
  </si>
  <si>
    <t>UAH</t>
  </si>
  <si>
    <t>Ukrainian Hryvnia</t>
  </si>
  <si>
    <t>Nauru</t>
  </si>
  <si>
    <t>NR</t>
  </si>
  <si>
    <t>NRU</t>
  </si>
  <si>
    <t>520</t>
  </si>
  <si>
    <t>UGX</t>
  </si>
  <si>
    <t>Ugandan shilling</t>
  </si>
  <si>
    <t>Nepal</t>
  </si>
  <si>
    <t>NP</t>
  </si>
  <si>
    <t>NPL</t>
  </si>
  <si>
    <t>524</t>
  </si>
  <si>
    <t>Netherlands</t>
  </si>
  <si>
    <t>NL</t>
  </si>
  <si>
    <t>NLD</t>
  </si>
  <si>
    <t>528</t>
  </si>
  <si>
    <t>Netherlands Antilles</t>
  </si>
  <si>
    <t>AN</t>
  </si>
  <si>
    <t>ANT</t>
  </si>
  <si>
    <t>530</t>
  </si>
  <si>
    <t>UYU</t>
  </si>
  <si>
    <t>Uruguayan Peso</t>
  </si>
  <si>
    <t>New Caledonia</t>
  </si>
  <si>
    <t>NC</t>
  </si>
  <si>
    <t>NCL</t>
  </si>
  <si>
    <t>540</t>
  </si>
  <si>
    <t>UZS</t>
  </si>
  <si>
    <t>Uzbekistani Som</t>
  </si>
  <si>
    <t>New Zealand</t>
  </si>
  <si>
    <t>NZ</t>
  </si>
  <si>
    <t>NZL</t>
  </si>
  <si>
    <t>554</t>
  </si>
  <si>
    <t>VEF</t>
  </si>
  <si>
    <t>Venezuelan Bolívar fuerte</t>
  </si>
  <si>
    <t>Nicaragua</t>
  </si>
  <si>
    <t>NI</t>
  </si>
  <si>
    <t>NIC</t>
  </si>
  <si>
    <t>558</t>
  </si>
  <si>
    <t>VND</t>
  </si>
  <si>
    <t>Vietnamese Dong</t>
  </si>
  <si>
    <t>Niger</t>
  </si>
  <si>
    <t>NE</t>
  </si>
  <si>
    <t>NER</t>
  </si>
  <si>
    <t>562</t>
  </si>
  <si>
    <t>VUV</t>
  </si>
  <si>
    <t>Vanuatu Vatu</t>
  </si>
  <si>
    <t>Nigeria</t>
  </si>
  <si>
    <t>NG</t>
  </si>
  <si>
    <t>NGA</t>
  </si>
  <si>
    <t>566</t>
  </si>
  <si>
    <t>WST</t>
  </si>
  <si>
    <t>Samoan tala</t>
  </si>
  <si>
    <t>Niue</t>
  </si>
  <si>
    <t>NU</t>
  </si>
  <si>
    <t>NIU</t>
  </si>
  <si>
    <t>570</t>
  </si>
  <si>
    <t>Norfolk Island</t>
  </si>
  <si>
    <t>NF</t>
  </si>
  <si>
    <t>NFK</t>
  </si>
  <si>
    <t>574</t>
  </si>
  <si>
    <t>Northern Mariana Islands</t>
  </si>
  <si>
    <t>MP</t>
  </si>
  <si>
    <t>MNP</t>
  </si>
  <si>
    <t>580</t>
  </si>
  <si>
    <t>Norway</t>
  </si>
  <si>
    <t>NO</t>
  </si>
  <si>
    <t>NOR</t>
  </si>
  <si>
    <t>578</t>
  </si>
  <si>
    <t>YER</t>
  </si>
  <si>
    <t>Yemeni Rial</t>
  </si>
  <si>
    <t>Oman</t>
  </si>
  <si>
    <t>OM</t>
  </si>
  <si>
    <t>OMN</t>
  </si>
  <si>
    <t>512</t>
  </si>
  <si>
    <t>ZAR</t>
  </si>
  <si>
    <t>South African Rand</t>
  </si>
  <si>
    <t>Pakistan</t>
  </si>
  <si>
    <t>PK</t>
  </si>
  <si>
    <t>PAK</t>
  </si>
  <si>
    <t>586</t>
  </si>
  <si>
    <t>ZMW</t>
  </si>
  <si>
    <t>Zambian Kwacha</t>
  </si>
  <si>
    <t>Palau</t>
  </si>
  <si>
    <t>PW</t>
  </si>
  <si>
    <t>PLW</t>
  </si>
  <si>
    <t>585</t>
  </si>
  <si>
    <t>Palestinian Territory</t>
  </si>
  <si>
    <t>PS</t>
  </si>
  <si>
    <t>PSE</t>
  </si>
  <si>
    <t>275</t>
  </si>
  <si>
    <t>Panama</t>
  </si>
  <si>
    <t>PA</t>
  </si>
  <si>
    <t>PAN</t>
  </si>
  <si>
    <t>591</t>
  </si>
  <si>
    <t>Papua New Guinea</t>
  </si>
  <si>
    <t>PG</t>
  </si>
  <si>
    <t>PNG</t>
  </si>
  <si>
    <t>598</t>
  </si>
  <si>
    <t>Paraguay</t>
  </si>
  <si>
    <t>PY</t>
  </si>
  <si>
    <t>PRY</t>
  </si>
  <si>
    <t>600</t>
  </si>
  <si>
    <t>Peru</t>
  </si>
  <si>
    <t>PE</t>
  </si>
  <si>
    <t>PER</t>
  </si>
  <si>
    <t>604</t>
  </si>
  <si>
    <t>Philippines</t>
  </si>
  <si>
    <t>PH</t>
  </si>
  <si>
    <t>PHL</t>
  </si>
  <si>
    <t>608</t>
  </si>
  <si>
    <t>Pitcairn</t>
  </si>
  <si>
    <t>PN</t>
  </si>
  <si>
    <t>PCN</t>
  </si>
  <si>
    <t>612</t>
  </si>
  <si>
    <t>Poland</t>
  </si>
  <si>
    <t>PL</t>
  </si>
  <si>
    <t>POL</t>
  </si>
  <si>
    <t>616</t>
  </si>
  <si>
    <t>Portugal</t>
  </si>
  <si>
    <t>PT</t>
  </si>
  <si>
    <t>PRT</t>
  </si>
  <si>
    <t>620</t>
  </si>
  <si>
    <t>Puerto Rico</t>
  </si>
  <si>
    <t>PR</t>
  </si>
  <si>
    <t>PRI</t>
  </si>
  <si>
    <t>630</t>
  </si>
  <si>
    <t>Qatar</t>
  </si>
  <si>
    <t>QA</t>
  </si>
  <si>
    <t>QAT</t>
  </si>
  <si>
    <t>634</t>
  </si>
  <si>
    <t>Republic of the Congo</t>
  </si>
  <si>
    <t>CG</t>
  </si>
  <si>
    <t>COG</t>
  </si>
  <si>
    <t>178</t>
  </si>
  <si>
    <t>Reunion</t>
  </si>
  <si>
    <t>RE</t>
  </si>
  <si>
    <t>REU</t>
  </si>
  <si>
    <t>638</t>
  </si>
  <si>
    <t>Romania</t>
  </si>
  <si>
    <t>RO</t>
  </si>
  <si>
    <t>ROU</t>
  </si>
  <si>
    <t>642</t>
  </si>
  <si>
    <t>Russian Federation</t>
  </si>
  <si>
    <t>RU</t>
  </si>
  <si>
    <t>RUS</t>
  </si>
  <si>
    <t>643</t>
  </si>
  <si>
    <t>Rwanda</t>
  </si>
  <si>
    <t>RW</t>
  </si>
  <si>
    <t>RWA</t>
  </si>
  <si>
    <t>646</t>
  </si>
  <si>
    <t>Saint Helena</t>
  </si>
  <si>
    <t>SH</t>
  </si>
  <si>
    <t>SHN</t>
  </si>
  <si>
    <t>654</t>
  </si>
  <si>
    <t>Saint Kitts and Nevis</t>
  </si>
  <si>
    <t>KN</t>
  </si>
  <si>
    <t>KNA</t>
  </si>
  <si>
    <t>659</t>
  </si>
  <si>
    <t>Saint Lucia</t>
  </si>
  <si>
    <t>LC</t>
  </si>
  <si>
    <t>LCA</t>
  </si>
  <si>
    <t>662</t>
  </si>
  <si>
    <t>Saint Pierre and Miquelon</t>
  </si>
  <si>
    <t>PM</t>
  </si>
  <si>
    <t>SPM</t>
  </si>
  <si>
    <t>666</t>
  </si>
  <si>
    <t>Saint Vincent and Grenadines</t>
  </si>
  <si>
    <t>VC</t>
  </si>
  <si>
    <t>VCT</t>
  </si>
  <si>
    <t>670</t>
  </si>
  <si>
    <t>Saint-Barthelemy</t>
  </si>
  <si>
    <t>BL</t>
  </si>
  <si>
    <t>BLM</t>
  </si>
  <si>
    <t>652</t>
  </si>
  <si>
    <t>Saint-Martin</t>
  </si>
  <si>
    <t>MF</t>
  </si>
  <si>
    <t>MAF</t>
  </si>
  <si>
    <t>663</t>
  </si>
  <si>
    <t>Samoa</t>
  </si>
  <si>
    <t>WS</t>
  </si>
  <si>
    <t>WSM</t>
  </si>
  <si>
    <t>882</t>
  </si>
  <si>
    <t>San Marino</t>
  </si>
  <si>
    <t>SM</t>
  </si>
  <si>
    <t>SMR</t>
  </si>
  <si>
    <t>674</t>
  </si>
  <si>
    <t>Sao Tome and Principe</t>
  </si>
  <si>
    <t>ST</t>
  </si>
  <si>
    <t>STP</t>
  </si>
  <si>
    <t>678</t>
  </si>
  <si>
    <t>Saudi Arabia</t>
  </si>
  <si>
    <t>SA</t>
  </si>
  <si>
    <t>SAU</t>
  </si>
  <si>
    <t>682</t>
  </si>
  <si>
    <t>Senegal</t>
  </si>
  <si>
    <t>SN</t>
  </si>
  <si>
    <t>SEN</t>
  </si>
  <si>
    <t>686</t>
  </si>
  <si>
    <t>Serbia</t>
  </si>
  <si>
    <t>RS</t>
  </si>
  <si>
    <t>SRB</t>
  </si>
  <si>
    <t>688</t>
  </si>
  <si>
    <t>Seychelles</t>
  </si>
  <si>
    <t>SC</t>
  </si>
  <si>
    <t>SYC</t>
  </si>
  <si>
    <t>690</t>
  </si>
  <si>
    <t>Sierra Leone</t>
  </si>
  <si>
    <t>SL</t>
  </si>
  <si>
    <t>SLE</t>
  </si>
  <si>
    <t>694</t>
  </si>
  <si>
    <t>Singapore</t>
  </si>
  <si>
    <t>SG</t>
  </si>
  <si>
    <t>SGP</t>
  </si>
  <si>
    <t>702</t>
  </si>
  <si>
    <t>Slovakia</t>
  </si>
  <si>
    <t>SK</t>
  </si>
  <si>
    <t>SVK</t>
  </si>
  <si>
    <t>703</t>
  </si>
  <si>
    <t>Slovenia</t>
  </si>
  <si>
    <t>SI</t>
  </si>
  <si>
    <t>SVN</t>
  </si>
  <si>
    <t>705</t>
  </si>
  <si>
    <t>Solomon Islands</t>
  </si>
  <si>
    <t>SB</t>
  </si>
  <si>
    <t>SLB</t>
  </si>
  <si>
    <t>90</t>
  </si>
  <si>
    <t>Somalia</t>
  </si>
  <si>
    <t>SO</t>
  </si>
  <si>
    <t>SOM</t>
  </si>
  <si>
    <t>706</t>
  </si>
  <si>
    <t>South Africa</t>
  </si>
  <si>
    <t>ZA</t>
  </si>
  <si>
    <t>ZAF</t>
  </si>
  <si>
    <t>710</t>
  </si>
  <si>
    <t>South Georgia and the South Sandwich Islands</t>
  </si>
  <si>
    <t>GS</t>
  </si>
  <si>
    <t>SGS</t>
  </si>
  <si>
    <t>239</t>
  </si>
  <si>
    <t>South Sudan</t>
  </si>
  <si>
    <t>SS</t>
  </si>
  <si>
    <t>SSD</t>
  </si>
  <si>
    <t>728</t>
  </si>
  <si>
    <t>Spain</t>
  </si>
  <si>
    <t>ES</t>
  </si>
  <si>
    <t>ESP</t>
  </si>
  <si>
    <t>724</t>
  </si>
  <si>
    <t>Sri Lanka</t>
  </si>
  <si>
    <t>LK</t>
  </si>
  <si>
    <t>LKA</t>
  </si>
  <si>
    <t>144</t>
  </si>
  <si>
    <t>Sudan</t>
  </si>
  <si>
    <t>SD</t>
  </si>
  <si>
    <t>SDN</t>
  </si>
  <si>
    <t>736</t>
  </si>
  <si>
    <t>Suriname</t>
  </si>
  <si>
    <t>SR</t>
  </si>
  <si>
    <t>SUR</t>
  </si>
  <si>
    <t>740</t>
  </si>
  <si>
    <t>Svalbard and Jan Mayen Islands</t>
  </si>
  <si>
    <t>SJ</t>
  </si>
  <si>
    <t>SJM</t>
  </si>
  <si>
    <t>744</t>
  </si>
  <si>
    <t>Sweden</t>
  </si>
  <si>
    <t>SE</t>
  </si>
  <si>
    <t>SWE</t>
  </si>
  <si>
    <t>752</t>
  </si>
  <si>
    <t>Switzerland</t>
  </si>
  <si>
    <t>CH</t>
  </si>
  <si>
    <t>CHE</t>
  </si>
  <si>
    <t>756</t>
  </si>
  <si>
    <t>Syria</t>
  </si>
  <si>
    <t>SY</t>
  </si>
  <si>
    <t>SYR</t>
  </si>
  <si>
    <t>760</t>
  </si>
  <si>
    <t>Taiwan</t>
  </si>
  <si>
    <t>TW</t>
  </si>
  <si>
    <t>TWN</t>
  </si>
  <si>
    <t>158</t>
  </si>
  <si>
    <t>Tajikistan</t>
  </si>
  <si>
    <t>TJ</t>
  </si>
  <si>
    <t>TJK</t>
  </si>
  <si>
    <t>762</t>
  </si>
  <si>
    <t>Tanzania</t>
  </si>
  <si>
    <t>TZ</t>
  </si>
  <si>
    <t>TZA</t>
  </si>
  <si>
    <t>834</t>
  </si>
  <si>
    <t>Thailand</t>
  </si>
  <si>
    <t>TH</t>
  </si>
  <si>
    <t>THA</t>
  </si>
  <si>
    <t>764</t>
  </si>
  <si>
    <t>Timor-Leste</t>
  </si>
  <si>
    <t>TL</t>
  </si>
  <si>
    <t>TLS</t>
  </si>
  <si>
    <t>626</t>
  </si>
  <si>
    <t>Togo</t>
  </si>
  <si>
    <t>TG</t>
  </si>
  <si>
    <t>TGO</t>
  </si>
  <si>
    <t>768</t>
  </si>
  <si>
    <t>Tokelau</t>
  </si>
  <si>
    <t>TK</t>
  </si>
  <si>
    <t>TKL</t>
  </si>
  <si>
    <t>772</t>
  </si>
  <si>
    <t>Tonga</t>
  </si>
  <si>
    <t>TO</t>
  </si>
  <si>
    <t>TON</t>
  </si>
  <si>
    <t>776</t>
  </si>
  <si>
    <t>Trinidad and Tobago</t>
  </si>
  <si>
    <t>TT</t>
  </si>
  <si>
    <t>TTO</t>
  </si>
  <si>
    <t>780</t>
  </si>
  <si>
    <t>Tunisia</t>
  </si>
  <si>
    <t>TN</t>
  </si>
  <si>
    <t>TUN</t>
  </si>
  <si>
    <t>788</t>
  </si>
  <si>
    <t>Turkey</t>
  </si>
  <si>
    <t>TR</t>
  </si>
  <si>
    <t>TUR</t>
  </si>
  <si>
    <t>792</t>
  </si>
  <si>
    <t>Turkmenistan</t>
  </si>
  <si>
    <t>TM</t>
  </si>
  <si>
    <t>TKM</t>
  </si>
  <si>
    <t>795</t>
  </si>
  <si>
    <t>Turks and Caicos Islands</t>
  </si>
  <si>
    <t>TC</t>
  </si>
  <si>
    <t>TCA</t>
  </si>
  <si>
    <t>796</t>
  </si>
  <si>
    <t>Tuvalu</t>
  </si>
  <si>
    <t>TV</t>
  </si>
  <si>
    <t>TUV</t>
  </si>
  <si>
    <t>798</t>
  </si>
  <si>
    <t>Uganda</t>
  </si>
  <si>
    <t>UG</t>
  </si>
  <si>
    <t>UGA</t>
  </si>
  <si>
    <t>800</t>
  </si>
  <si>
    <t>Ukraine</t>
  </si>
  <si>
    <t>UA</t>
  </si>
  <si>
    <t>UKR</t>
  </si>
  <si>
    <t>804</t>
  </si>
  <si>
    <t>United Arab Emirates</t>
  </si>
  <si>
    <t>AE</t>
  </si>
  <si>
    <t>ARE</t>
  </si>
  <si>
    <t>784</t>
  </si>
  <si>
    <t>United Kingdom</t>
  </si>
  <si>
    <t>GB</t>
  </si>
  <si>
    <t>GBR</t>
  </si>
  <si>
    <t>826</t>
  </si>
  <si>
    <t>Uruguay</t>
  </si>
  <si>
    <t>UY</t>
  </si>
  <si>
    <t>URY</t>
  </si>
  <si>
    <t>858</t>
  </si>
  <si>
    <t>Uzbekistan</t>
  </si>
  <si>
    <t>UZ</t>
  </si>
  <si>
    <t>UZB</t>
  </si>
  <si>
    <t>860</t>
  </si>
  <si>
    <t>Vanuatu</t>
  </si>
  <si>
    <t>VU</t>
  </si>
  <si>
    <t>VUT</t>
  </si>
  <si>
    <t>548</t>
  </si>
  <si>
    <t>Vatican</t>
  </si>
  <si>
    <t>VA</t>
  </si>
  <si>
    <t>336</t>
  </si>
  <si>
    <t>Venezuela</t>
  </si>
  <si>
    <t>VE</t>
  </si>
  <si>
    <t>VEN</t>
  </si>
  <si>
    <t>862</t>
  </si>
  <si>
    <t>Viet Nam</t>
  </si>
  <si>
    <t>VN</t>
  </si>
  <si>
    <t>VNM</t>
  </si>
  <si>
    <t>704</t>
  </si>
  <si>
    <t>Virgin Islands, US</t>
  </si>
  <si>
    <t>VI</t>
  </si>
  <si>
    <t>VIR</t>
  </si>
  <si>
    <t>850</t>
  </si>
  <si>
    <t>Wallis and Futuna Islands</t>
  </si>
  <si>
    <t>WF</t>
  </si>
  <si>
    <t>WLF</t>
  </si>
  <si>
    <t>876</t>
  </si>
  <si>
    <t>Western Sahara</t>
  </si>
  <si>
    <t>EH</t>
  </si>
  <si>
    <t>ESH</t>
  </si>
  <si>
    <t>732</t>
  </si>
  <si>
    <t>Yemen</t>
  </si>
  <si>
    <t>YE</t>
  </si>
  <si>
    <t>YEM</t>
  </si>
  <si>
    <t>887</t>
  </si>
  <si>
    <t>Zambia</t>
  </si>
  <si>
    <t>ZM</t>
  </si>
  <si>
    <t>ZMB</t>
  </si>
  <si>
    <t>894</t>
  </si>
  <si>
    <t>Zimbabwe</t>
  </si>
  <si>
    <t>ZW</t>
  </si>
  <si>
    <t>ZWE</t>
  </si>
  <si>
    <t>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</si>
</sst>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0.00_);_(* \(#,##0.00\);_(* &quot;-&quot;??_);_(@_)"/>
    <numFmt numFmtId="165" formatCode="_ * #,##0.00_ ;_ * \-#,##0.00_ ;_ * &quot;-&quot;??_ ;_ @_ "/>
    <numFmt numFmtId="166" formatCode="_ * #,##0.0000_ ;_ * \-#,##0.0000_ ;_ * &quot;-&quot;??_ ;_ @_ "/>
    <numFmt numFmtId="167" formatCode="yyyy\-mm\-dd"/>
    <numFmt numFmtId="168" formatCode="0.0\ %"/>
    <numFmt numFmtId="169" formatCode="_ * #,##0_ ;_ * \-#,##0_ ;_ * &quot;-&quot;??_ ;_ @_ "/>
  </numFmts>
  <fonts count="75">
    <font>
      <sz val="10.5"/>
      <color theme="1"/>
      <name val="Calibri"/>
      <family val="2"/>
    </font>
    <font>
      <sz val="11"/>
      <color theme="1"/>
      <name val="Calibri"/>
      <family val="2"/>
      <scheme val="minor"/>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i/>
      <sz val="11"/>
      <color rgb="FF0076AF"/>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sz val="11"/>
      <color theme="1"/>
      <name val="Franklin Gothic Book"/>
    </font>
    <font>
      <i/>
      <sz val="11"/>
      <color theme="1"/>
      <name val="Franklin Gothic Book"/>
    </font>
  </fonts>
  <fills count="12">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
      <patternFill patternType="solid">
        <fgColor rgb="FFFFFFFF"/>
        <bgColor rgb="FF000000"/>
      </patternFill>
    </fill>
    <fill>
      <patternFill patternType="solid">
        <fgColor rgb="FFFFFF00"/>
        <bgColor indexed="64"/>
      </patternFill>
    </fill>
  </fills>
  <borders count="47">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
      <left/>
      <right/>
      <top style="thin">
        <color rgb="FFE2EFDA"/>
      </top>
      <bottom style="thin">
        <color rgb="FFE2EFDA"/>
      </bottom>
      <diagonal/>
    </border>
  </borders>
  <cellStyleXfs count="8">
    <xf numFmtId="0" fontId="0" fillId="0" borderId="0"/>
    <xf numFmtId="165" fontId="4" fillId="0" borderId="0" applyFont="0" applyFill="0" applyBorder="0" applyAlignment="0" applyProtection="0"/>
    <xf numFmtId="0" fontId="8" fillId="0" borderId="0"/>
    <xf numFmtId="0" fontId="9" fillId="0" borderId="0" applyNumberFormat="0" applyFill="0" applyBorder="0" applyAlignment="0" applyProtection="0"/>
    <xf numFmtId="0" fontId="11" fillId="0" borderId="0" applyNumberFormat="0" applyFill="0" applyBorder="0" applyAlignment="0" applyProtection="0"/>
    <xf numFmtId="9" fontId="4" fillId="0" borderId="0" applyFont="0" applyFill="0" applyBorder="0" applyAlignment="0" applyProtection="0"/>
    <xf numFmtId="0" fontId="1" fillId="0" borderId="0"/>
    <xf numFmtId="0" fontId="7" fillId="0" borderId="0" applyNumberFormat="0" applyFill="0" applyBorder="0" applyAlignment="0" applyProtection="0"/>
  </cellStyleXfs>
  <cellXfs count="320">
    <xf numFmtId="0" fontId="0" fillId="0" borderId="0" xfId="0"/>
    <xf numFmtId="0" fontId="6" fillId="0" borderId="0" xfId="0" applyFont="1"/>
    <xf numFmtId="0" fontId="0" fillId="0" borderId="7" xfId="0" applyBorder="1"/>
    <xf numFmtId="0" fontId="0" fillId="0" borderId="8" xfId="0" applyBorder="1"/>
    <xf numFmtId="49" fontId="10" fillId="0" borderId="0" xfId="0" applyNumberFormat="1" applyFont="1" applyAlignment="1">
      <alignment horizontal="left"/>
    </xf>
    <xf numFmtId="49" fontId="0" fillId="0" borderId="0" xfId="0" applyNumberFormat="1"/>
    <xf numFmtId="0" fontId="12" fillId="0" borderId="0" xfId="0" quotePrefix="1" applyFont="1"/>
    <xf numFmtId="0" fontId="13" fillId="0" borderId="0" xfId="2" applyFont="1" applyAlignment="1">
      <alignment horizontal="left" vertical="center"/>
    </xf>
    <xf numFmtId="0" fontId="15" fillId="0" borderId="0" xfId="2" applyFont="1" applyAlignment="1">
      <alignment vertical="center"/>
    </xf>
    <xf numFmtId="0" fontId="18" fillId="0" borderId="0" xfId="2" applyFont="1" applyAlignment="1">
      <alignment horizontal="left" vertical="center"/>
    </xf>
    <xf numFmtId="0" fontId="14" fillId="0" borderId="0" xfId="2" applyFont="1" applyAlignment="1">
      <alignment vertical="center"/>
    </xf>
    <xf numFmtId="0" fontId="17" fillId="0" borderId="0" xfId="2" applyFont="1" applyAlignment="1">
      <alignment vertical="center"/>
    </xf>
    <xf numFmtId="0" fontId="22" fillId="0" borderId="0" xfId="0" applyFont="1"/>
    <xf numFmtId="0" fontId="19" fillId="0" borderId="0" xfId="2" applyFont="1" applyAlignment="1">
      <alignment horizontal="left" vertical="center"/>
    </xf>
    <xf numFmtId="0" fontId="17" fillId="0" borderId="4" xfId="2" applyFont="1" applyBorder="1" applyAlignment="1">
      <alignment vertical="center"/>
    </xf>
    <xf numFmtId="0" fontId="24" fillId="0" borderId="0" xfId="0" applyFont="1"/>
    <xf numFmtId="0" fontId="16" fillId="0" borderId="0" xfId="2" applyFont="1" applyAlignment="1">
      <alignment vertical="center"/>
    </xf>
    <xf numFmtId="0" fontId="33" fillId="0" borderId="0" xfId="2" applyFont="1" applyAlignment="1">
      <alignment horizontal="left" vertical="center"/>
    </xf>
    <xf numFmtId="0" fontId="3" fillId="0" borderId="0" xfId="0" applyFont="1"/>
    <xf numFmtId="0" fontId="33" fillId="5" borderId="0" xfId="2" applyFont="1" applyFill="1" applyAlignment="1">
      <alignment horizontal="left" vertical="center"/>
    </xf>
    <xf numFmtId="0" fontId="24" fillId="5" borderId="0" xfId="2" applyFont="1" applyFill="1" applyAlignment="1">
      <alignment vertical="center"/>
    </xf>
    <xf numFmtId="0" fontId="39" fillId="5" borderId="0" xfId="7" applyFont="1" applyFill="1" applyBorder="1" applyAlignment="1"/>
    <xf numFmtId="0" fontId="30" fillId="4" borderId="35" xfId="2" applyFont="1" applyFill="1" applyBorder="1" applyAlignment="1">
      <alignment horizontal="left" vertical="center"/>
    </xf>
    <xf numFmtId="0" fontId="30" fillId="0" borderId="35" xfId="2" applyFont="1" applyBorder="1" applyAlignment="1">
      <alignment horizontal="left" vertical="center"/>
    </xf>
    <xf numFmtId="0" fontId="40" fillId="5" borderId="0" xfId="2" applyFont="1" applyFill="1" applyAlignment="1">
      <alignment horizontal="left" vertical="center"/>
    </xf>
    <xf numFmtId="0" fontId="24" fillId="0" borderId="0" xfId="2" applyFont="1" applyAlignment="1">
      <alignment vertical="center"/>
    </xf>
    <xf numFmtId="0" fontId="39" fillId="0" borderId="0" xfId="3" applyFont="1" applyFill="1" applyBorder="1" applyAlignment="1"/>
    <xf numFmtId="0" fontId="43" fillId="0" borderId="0" xfId="2" applyFont="1" applyAlignment="1">
      <alignment vertical="center" wrapText="1"/>
    </xf>
    <xf numFmtId="0" fontId="35" fillId="0" borderId="40" xfId="2" applyFont="1" applyBorder="1" applyAlignment="1">
      <alignment horizontal="left" vertical="center"/>
    </xf>
    <xf numFmtId="0" fontId="43" fillId="0" borderId="40" xfId="2" applyFont="1" applyBorder="1" applyAlignment="1">
      <alignment horizontal="left" vertical="center"/>
    </xf>
    <xf numFmtId="0" fontId="34" fillId="0" borderId="40" xfId="2" applyFont="1" applyBorder="1" applyAlignment="1">
      <alignment vertical="center"/>
    </xf>
    <xf numFmtId="0" fontId="43" fillId="0" borderId="0" xfId="2" applyFont="1" applyAlignment="1">
      <alignment horizontal="left" vertical="center"/>
    </xf>
    <xf numFmtId="0" fontId="35" fillId="0" borderId="0" xfId="2" applyFont="1" applyAlignment="1">
      <alignment horizontal="left" vertical="center"/>
    </xf>
    <xf numFmtId="0" fontId="34" fillId="0" borderId="0" xfId="2" applyFont="1" applyAlignment="1">
      <alignment vertical="center"/>
    </xf>
    <xf numFmtId="0" fontId="47" fillId="0" borderId="0" xfId="2" applyFont="1" applyAlignment="1">
      <alignment vertical="center"/>
    </xf>
    <xf numFmtId="0" fontId="35" fillId="0" borderId="0" xfId="2" applyFont="1" applyAlignment="1">
      <alignment vertical="center"/>
    </xf>
    <xf numFmtId="0" fontId="34" fillId="0" borderId="0" xfId="2" applyFont="1" applyAlignment="1">
      <alignment horizontal="left" vertical="center"/>
    </xf>
    <xf numFmtId="0" fontId="33" fillId="0" borderId="0" xfId="0" applyFont="1"/>
    <xf numFmtId="0" fontId="34" fillId="6" borderId="0" xfId="2" applyFont="1" applyFill="1" applyAlignment="1">
      <alignment horizontal="left" vertical="center"/>
    </xf>
    <xf numFmtId="0" fontId="24" fillId="6" borderId="0" xfId="2" applyFont="1" applyFill="1" applyAlignment="1">
      <alignment horizontal="left" vertical="center"/>
    </xf>
    <xf numFmtId="0" fontId="36" fillId="6" borderId="0" xfId="2" applyFont="1" applyFill="1" applyAlignment="1">
      <alignment vertical="center"/>
    </xf>
    <xf numFmtId="0" fontId="34" fillId="6" borderId="0" xfId="2" applyFont="1" applyFill="1" applyAlignment="1">
      <alignment vertical="center"/>
    </xf>
    <xf numFmtId="0" fontId="37" fillId="6" borderId="0" xfId="2" applyFont="1" applyFill="1" applyAlignment="1">
      <alignment horizontal="left" vertical="center"/>
    </xf>
    <xf numFmtId="0" fontId="34" fillId="6" borderId="0" xfId="2" applyFont="1" applyFill="1" applyAlignment="1">
      <alignment horizontal="left" vertical="center" wrapText="1" indent="2"/>
    </xf>
    <xf numFmtId="0" fontId="29" fillId="6" borderId="0" xfId="2" applyFont="1" applyFill="1" applyAlignment="1">
      <alignment vertical="center"/>
    </xf>
    <xf numFmtId="0" fontId="34" fillId="6" borderId="0" xfId="2" applyFont="1" applyFill="1" applyAlignment="1">
      <alignment vertical="center" wrapText="1"/>
    </xf>
    <xf numFmtId="0" fontId="37" fillId="6" borderId="0" xfId="2" applyFont="1" applyFill="1" applyAlignment="1">
      <alignment vertical="center"/>
    </xf>
    <xf numFmtId="0" fontId="24" fillId="6" borderId="0" xfId="2" applyFont="1" applyFill="1" applyAlignment="1">
      <alignment vertical="center"/>
    </xf>
    <xf numFmtId="0" fontId="30" fillId="6" borderId="0" xfId="2" applyFont="1" applyFill="1" applyAlignment="1">
      <alignment vertical="center"/>
    </xf>
    <xf numFmtId="0" fontId="35" fillId="6" borderId="0" xfId="2" applyFont="1" applyFill="1" applyAlignment="1">
      <alignment vertical="center"/>
    </xf>
    <xf numFmtId="0" fontId="37" fillId="6" borderId="0" xfId="2" applyFont="1" applyFill="1" applyAlignment="1">
      <alignment horizontal="left" vertical="center" indent="2"/>
    </xf>
    <xf numFmtId="0" fontId="40" fillId="7" borderId="35" xfId="2" applyFont="1" applyFill="1" applyBorder="1" applyAlignment="1">
      <alignment horizontal="left" vertical="center"/>
    </xf>
    <xf numFmtId="0" fontId="39" fillId="6" borderId="0" xfId="3" applyFont="1" applyFill="1" applyBorder="1" applyAlignment="1"/>
    <xf numFmtId="0" fontId="41" fillId="6" borderId="24" xfId="2" applyFont="1" applyFill="1" applyBorder="1" applyAlignment="1">
      <alignment vertical="center" wrapText="1"/>
    </xf>
    <xf numFmtId="0" fontId="43" fillId="6" borderId="25" xfId="2" applyFont="1" applyFill="1" applyBorder="1" applyAlignment="1">
      <alignment vertical="center" wrapText="1"/>
    </xf>
    <xf numFmtId="0" fontId="44" fillId="6" borderId="26" xfId="2" applyFont="1" applyFill="1" applyBorder="1" applyAlignment="1">
      <alignment vertical="center" wrapText="1"/>
    </xf>
    <xf numFmtId="0" fontId="41" fillId="6" borderId="27" xfId="2" applyFont="1" applyFill="1" applyBorder="1" applyAlignment="1">
      <alignment vertical="center" wrapText="1"/>
    </xf>
    <xf numFmtId="0" fontId="43" fillId="6" borderId="1" xfId="2" applyFont="1" applyFill="1" applyBorder="1" applyAlignment="1">
      <alignment vertical="center" wrapText="1"/>
    </xf>
    <xf numFmtId="0" fontId="43" fillId="6" borderId="28" xfId="2" applyFont="1" applyFill="1" applyBorder="1" applyAlignment="1">
      <alignment vertical="center" wrapText="1"/>
    </xf>
    <xf numFmtId="0" fontId="43" fillId="6" borderId="31" xfId="2" applyFont="1" applyFill="1" applyBorder="1" applyAlignment="1">
      <alignment vertical="center" wrapText="1"/>
    </xf>
    <xf numFmtId="0" fontId="43" fillId="6" borderId="0" xfId="2" applyFont="1" applyFill="1" applyAlignment="1">
      <alignment vertical="center" wrapText="1"/>
    </xf>
    <xf numFmtId="0" fontId="43" fillId="6" borderId="32" xfId="2" applyFont="1" applyFill="1" applyBorder="1" applyAlignment="1">
      <alignment vertical="center" wrapText="1"/>
    </xf>
    <xf numFmtId="0" fontId="44" fillId="6" borderId="31" xfId="2" applyFont="1" applyFill="1" applyBorder="1" applyAlignment="1">
      <alignment vertical="center" wrapText="1"/>
    </xf>
    <xf numFmtId="0" fontId="44" fillId="6" borderId="29" xfId="2" applyFont="1" applyFill="1" applyBorder="1" applyAlignment="1">
      <alignment vertical="center" wrapText="1"/>
    </xf>
    <xf numFmtId="0" fontId="43" fillId="6" borderId="21" xfId="2" applyFont="1" applyFill="1" applyBorder="1" applyAlignment="1">
      <alignment vertical="center" wrapText="1"/>
    </xf>
    <xf numFmtId="0" fontId="43" fillId="6" borderId="30" xfId="2" applyFont="1" applyFill="1" applyBorder="1" applyAlignment="1">
      <alignment vertical="center" wrapText="1"/>
    </xf>
    <xf numFmtId="0" fontId="40" fillId="0" borderId="0" xfId="2" applyFont="1" applyAlignment="1">
      <alignment horizontal="left" vertical="center"/>
    </xf>
    <xf numFmtId="0" fontId="35" fillId="0" borderId="9" xfId="2" applyFont="1" applyBorder="1" applyAlignment="1" applyProtection="1">
      <alignment vertical="center"/>
      <protection locked="0"/>
    </xf>
    <xf numFmtId="0" fontId="34" fillId="0" borderId="2" xfId="2" applyFont="1" applyBorder="1" applyAlignment="1">
      <alignment horizontal="left" vertical="center"/>
    </xf>
    <xf numFmtId="0" fontId="34" fillId="0" borderId="4" xfId="2" applyFont="1" applyBorder="1" applyAlignment="1" applyProtection="1">
      <alignment horizontal="left" vertical="center" indent="2"/>
      <protection locked="0"/>
    </xf>
    <xf numFmtId="0" fontId="43" fillId="4" borderId="6" xfId="2" applyFont="1" applyFill="1" applyBorder="1" applyAlignment="1">
      <alignment horizontal="left" vertical="center"/>
    </xf>
    <xf numFmtId="0" fontId="24" fillId="0" borderId="4" xfId="2" applyFont="1" applyBorder="1" applyAlignment="1" applyProtection="1">
      <alignment horizontal="left" vertical="center" indent="2"/>
      <protection locked="0"/>
    </xf>
    <xf numFmtId="0" fontId="34" fillId="0" borderId="5" xfId="2" applyFont="1" applyBorder="1" applyAlignment="1">
      <alignment vertical="center"/>
    </xf>
    <xf numFmtId="0" fontId="43" fillId="0" borderId="2" xfId="2" applyFont="1" applyBorder="1" applyAlignment="1">
      <alignment horizontal="left" vertical="center"/>
    </xf>
    <xf numFmtId="0" fontId="34" fillId="0" borderId="10" xfId="2" applyFont="1" applyBorder="1" applyAlignment="1">
      <alignment vertical="center"/>
    </xf>
    <xf numFmtId="0" fontId="43" fillId="4" borderId="11" xfId="2" applyFont="1" applyFill="1" applyBorder="1" applyAlignment="1">
      <alignment horizontal="left" vertical="center"/>
    </xf>
    <xf numFmtId="0" fontId="34" fillId="0" borderId="9" xfId="2" applyFont="1" applyBorder="1" applyAlignment="1" applyProtection="1">
      <alignment horizontal="left" vertical="center" indent="2"/>
      <protection locked="0"/>
    </xf>
    <xf numFmtId="0" fontId="34" fillId="0" borderId="4" xfId="2" applyFont="1" applyBorder="1" applyAlignment="1" applyProtection="1">
      <alignment horizontal="left" vertical="center" wrapText="1" indent="2"/>
      <protection locked="0"/>
    </xf>
    <xf numFmtId="0" fontId="34" fillId="0" borderId="12" xfId="2" applyFont="1" applyBorder="1" applyAlignment="1" applyProtection="1">
      <alignment horizontal="left" vertical="center" wrapText="1" indent="2"/>
      <protection locked="0"/>
    </xf>
    <xf numFmtId="0" fontId="43" fillId="0" borderId="1" xfId="2" applyFont="1" applyBorder="1" applyAlignment="1">
      <alignment horizontal="left" vertical="center"/>
    </xf>
    <xf numFmtId="0" fontId="43" fillId="4" borderId="1" xfId="2" applyFont="1" applyFill="1" applyBorder="1" applyAlignment="1">
      <alignment horizontal="left" vertical="center"/>
    </xf>
    <xf numFmtId="0" fontId="43" fillId="4" borderId="0" xfId="2" applyFont="1" applyFill="1" applyAlignment="1">
      <alignment horizontal="left" vertical="center"/>
    </xf>
    <xf numFmtId="0" fontId="43" fillId="0" borderId="12" xfId="2" applyFont="1" applyBorder="1" applyAlignment="1">
      <alignment horizontal="left" vertical="center"/>
    </xf>
    <xf numFmtId="0" fontId="43" fillId="4" borderId="13" xfId="2" applyFont="1" applyFill="1" applyBorder="1" applyAlignment="1">
      <alignment horizontal="left" vertical="center"/>
    </xf>
    <xf numFmtId="0" fontId="43" fillId="0" borderId="11" xfId="2" applyFont="1" applyBorder="1" applyAlignment="1">
      <alignment horizontal="left" vertical="center"/>
    </xf>
    <xf numFmtId="0" fontId="47" fillId="4" borderId="2" xfId="2" applyFont="1" applyFill="1" applyBorder="1" applyAlignment="1">
      <alignment vertical="center"/>
    </xf>
    <xf numFmtId="0" fontId="34" fillId="0" borderId="0" xfId="2" applyFont="1" applyAlignment="1">
      <alignment horizontal="left" vertical="center" indent="1"/>
    </xf>
    <xf numFmtId="0" fontId="47" fillId="4" borderId="36" xfId="2" applyFont="1" applyFill="1" applyBorder="1" applyAlignment="1">
      <alignment vertical="center"/>
    </xf>
    <xf numFmtId="0" fontId="34" fillId="0" borderId="2" xfId="2" applyFont="1" applyBorder="1" applyAlignment="1">
      <alignment horizontal="left" vertical="center" indent="1"/>
    </xf>
    <xf numFmtId="0" fontId="47" fillId="4" borderId="0" xfId="2" applyFont="1" applyFill="1" applyAlignment="1">
      <alignment vertical="center"/>
    </xf>
    <xf numFmtId="0" fontId="34" fillId="0" borderId="4" xfId="2" applyFont="1" applyBorder="1" applyAlignment="1" applyProtection="1">
      <alignment horizontal="left" vertical="center" indent="4"/>
      <protection locked="0"/>
    </xf>
    <xf numFmtId="0" fontId="34" fillId="0" borderId="4" xfId="2" applyFont="1" applyBorder="1" applyAlignment="1" applyProtection="1">
      <alignment horizontal="left" vertical="center" indent="6"/>
      <protection locked="0"/>
    </xf>
    <xf numFmtId="0" fontId="43" fillId="0" borderId="39" xfId="2" applyFont="1" applyBorder="1" applyAlignment="1">
      <alignment horizontal="left" vertical="center"/>
    </xf>
    <xf numFmtId="0" fontId="43" fillId="4" borderId="21" xfId="2" applyFont="1" applyFill="1" applyBorder="1" applyAlignment="1">
      <alignment horizontal="left" vertical="center"/>
    </xf>
    <xf numFmtId="0" fontId="48" fillId="0" borderId="1" xfId="7" applyFont="1" applyFill="1" applyBorder="1" applyAlignment="1" applyProtection="1">
      <alignment horizontal="left" vertical="center" indent="2"/>
      <protection locked="0"/>
    </xf>
    <xf numFmtId="0" fontId="34" fillId="0" borderId="0" xfId="2" applyFont="1" applyAlignment="1" applyProtection="1">
      <alignment horizontal="left" vertical="center" indent="4"/>
      <protection locked="0"/>
    </xf>
    <xf numFmtId="10" fontId="34" fillId="0" borderId="5" xfId="2" applyNumberFormat="1" applyFont="1" applyBorder="1" applyAlignment="1">
      <alignment horizontal="left" vertical="center"/>
    </xf>
    <xf numFmtId="0" fontId="43" fillId="0" borderId="6" xfId="2" applyFont="1" applyBorder="1" applyAlignment="1">
      <alignment horizontal="left" vertical="center"/>
    </xf>
    <xf numFmtId="0" fontId="35" fillId="0" borderId="23" xfId="2" applyFont="1" applyBorder="1" applyAlignment="1" applyProtection="1">
      <alignment vertical="center"/>
      <protection locked="0"/>
    </xf>
    <xf numFmtId="0" fontId="41" fillId="0" borderId="16" xfId="2" applyFont="1" applyBorder="1" applyAlignment="1">
      <alignment horizontal="left" vertical="center"/>
    </xf>
    <xf numFmtId="0" fontId="49" fillId="0" borderId="16" xfId="2" applyFont="1" applyBorder="1" applyAlignment="1">
      <alignment vertical="center"/>
    </xf>
    <xf numFmtId="0" fontId="34" fillId="0" borderId="9" xfId="2" applyFont="1" applyBorder="1" applyAlignment="1" applyProtection="1">
      <alignment vertical="center"/>
      <protection locked="0"/>
    </xf>
    <xf numFmtId="0" fontId="34" fillId="7" borderId="5" xfId="2" applyFont="1" applyFill="1" applyBorder="1" applyAlignment="1">
      <alignment vertical="center"/>
    </xf>
    <xf numFmtId="167" fontId="34" fillId="7" borderId="5" xfId="2" applyNumberFormat="1" applyFont="1" applyFill="1" applyBorder="1" applyAlignment="1">
      <alignment vertical="center"/>
    </xf>
    <xf numFmtId="0" fontId="34" fillId="7" borderId="0" xfId="2" applyFont="1" applyFill="1" applyAlignment="1">
      <alignment vertical="center"/>
    </xf>
    <xf numFmtId="167" fontId="34" fillId="7" borderId="0" xfId="2" applyNumberFormat="1" applyFont="1" applyFill="1" applyAlignment="1">
      <alignment vertical="center"/>
    </xf>
    <xf numFmtId="0" fontId="55" fillId="7" borderId="21" xfId="2" applyFont="1" applyFill="1" applyBorder="1" applyAlignment="1">
      <alignment vertical="center"/>
    </xf>
    <xf numFmtId="0" fontId="39" fillId="7" borderId="2" xfId="3" applyFont="1" applyFill="1" applyBorder="1" applyAlignment="1">
      <alignment vertical="center"/>
    </xf>
    <xf numFmtId="0" fontId="34" fillId="7" borderId="36" xfId="2" applyFont="1" applyFill="1" applyBorder="1" applyAlignment="1">
      <alignment vertical="center" wrapText="1"/>
    </xf>
    <xf numFmtId="0" fontId="53" fillId="7" borderId="21" xfId="3" applyFont="1" applyFill="1" applyBorder="1" applyAlignment="1">
      <alignment vertical="center" wrapText="1"/>
    </xf>
    <xf numFmtId="0" fontId="34" fillId="7" borderId="1" xfId="2" applyFont="1" applyFill="1" applyBorder="1" applyAlignment="1">
      <alignment vertical="center"/>
    </xf>
    <xf numFmtId="166" fontId="34" fillId="7" borderId="0" xfId="1" applyNumberFormat="1" applyFont="1" applyFill="1" applyBorder="1" applyAlignment="1">
      <alignment vertical="center"/>
    </xf>
    <xf numFmtId="0" fontId="16" fillId="6" borderId="0" xfId="2" applyFont="1" applyFill="1" applyAlignment="1">
      <alignment vertical="center"/>
    </xf>
    <xf numFmtId="0" fontId="35" fillId="0" borderId="2" xfId="2" applyFont="1" applyBorder="1" applyAlignment="1" applyProtection="1">
      <alignment vertical="center"/>
      <protection locked="0"/>
    </xf>
    <xf numFmtId="0" fontId="41" fillId="0" borderId="2" xfId="2" applyFont="1" applyBorder="1" applyAlignment="1">
      <alignment horizontal="left" vertical="center"/>
    </xf>
    <xf numFmtId="10" fontId="49" fillId="0" borderId="2" xfId="2" applyNumberFormat="1" applyFont="1" applyBorder="1" applyAlignment="1">
      <alignment vertical="center"/>
    </xf>
    <xf numFmtId="0" fontId="34" fillId="0" borderId="9" xfId="2" applyFont="1" applyBorder="1" applyAlignment="1" applyProtection="1">
      <alignment horizontal="left" vertical="center" indent="4"/>
      <protection locked="0"/>
    </xf>
    <xf numFmtId="0" fontId="34" fillId="7" borderId="2" xfId="2" applyFont="1" applyFill="1" applyBorder="1" applyAlignment="1">
      <alignment vertical="center"/>
    </xf>
    <xf numFmtId="0" fontId="43" fillId="4" borderId="2" xfId="2" applyFont="1" applyFill="1" applyBorder="1" applyAlignment="1">
      <alignment horizontal="left" vertical="center"/>
    </xf>
    <xf numFmtId="0" fontId="53" fillId="0" borderId="0" xfId="7" applyFont="1" applyFill="1"/>
    <xf numFmtId="0" fontId="24" fillId="0" borderId="0" xfId="2" applyFont="1" applyAlignment="1">
      <alignment horizontal="left" vertical="center"/>
    </xf>
    <xf numFmtId="0" fontId="28" fillId="0" borderId="24" xfId="7" applyFont="1" applyFill="1" applyBorder="1" applyAlignment="1">
      <alignment horizontal="left" vertical="center" wrapText="1"/>
    </xf>
    <xf numFmtId="0" fontId="34" fillId="0" borderId="24" xfId="2" applyFont="1" applyBorder="1" applyAlignment="1">
      <alignment vertical="center" wrapText="1"/>
    </xf>
    <xf numFmtId="0" fontId="34" fillId="0" borderId="25" xfId="2" applyFont="1" applyBorder="1" applyAlignment="1">
      <alignment horizontal="left" vertical="center" indent="1"/>
    </xf>
    <xf numFmtId="0" fontId="34" fillId="0" borderId="25" xfId="2" applyFont="1" applyBorder="1" applyAlignment="1">
      <alignment vertical="center" wrapText="1"/>
    </xf>
    <xf numFmtId="0" fontId="34" fillId="0" borderId="25" xfId="2" applyFont="1" applyBorder="1" applyAlignment="1">
      <alignment horizontal="left" vertical="center" indent="3"/>
    </xf>
    <xf numFmtId="0" fontId="34" fillId="0" borderId="26" xfId="2" applyFont="1" applyBorder="1" applyAlignment="1">
      <alignment horizontal="left" vertical="center" indent="3"/>
    </xf>
    <xf numFmtId="0" fontId="34" fillId="0" borderId="0" xfId="2" applyFont="1" applyAlignment="1">
      <alignment horizontal="left" vertical="center" indent="5"/>
    </xf>
    <xf numFmtId="0" fontId="34" fillId="0" borderId="31" xfId="2" applyFont="1" applyBorder="1" applyAlignment="1">
      <alignment horizontal="left" vertical="center" indent="5"/>
    </xf>
    <xf numFmtId="0" fontId="34" fillId="0" borderId="31" xfId="2" applyFont="1" applyBorder="1" applyAlignment="1">
      <alignment horizontal="left" vertical="center" indent="1"/>
    </xf>
    <xf numFmtId="0" fontId="34" fillId="0" borderId="38" xfId="2" applyFont="1" applyBorder="1" applyAlignment="1">
      <alignment horizontal="left" vertical="center"/>
    </xf>
    <xf numFmtId="0" fontId="37" fillId="0" borderId="24" xfId="2" applyFont="1" applyBorder="1" applyAlignment="1">
      <alignment vertical="center"/>
    </xf>
    <xf numFmtId="0" fontId="34" fillId="0" borderId="26" xfId="2" applyFont="1" applyBorder="1" applyAlignment="1">
      <alignment horizontal="left" vertical="center" indent="1"/>
    </xf>
    <xf numFmtId="0" fontId="34" fillId="0" borderId="25" xfId="2" applyFont="1" applyBorder="1" applyAlignment="1">
      <alignment horizontal="left" vertical="center" wrapText="1" indent="1"/>
    </xf>
    <xf numFmtId="0" fontId="34" fillId="0" borderId="25" xfId="2" applyFont="1" applyBorder="1" applyAlignment="1">
      <alignment horizontal="left" vertical="center" wrapText="1" indent="3"/>
    </xf>
    <xf numFmtId="0" fontId="34" fillId="0" borderId="26" xfId="2" applyFont="1" applyBorder="1" applyAlignment="1">
      <alignment horizontal="left" vertical="center" wrapText="1" indent="3"/>
    </xf>
    <xf numFmtId="0" fontId="34" fillId="0" borderId="26" xfId="2" applyFont="1" applyBorder="1" applyAlignment="1">
      <alignment horizontal="left" vertical="center" wrapText="1" indent="1"/>
    </xf>
    <xf numFmtId="0" fontId="24" fillId="0" borderId="24" xfId="2" applyFont="1" applyBorder="1" applyAlignment="1">
      <alignment vertical="center"/>
    </xf>
    <xf numFmtId="0" fontId="36" fillId="0" borderId="25" xfId="7" applyFont="1" applyFill="1" applyBorder="1" applyAlignment="1">
      <alignment horizontal="left" vertical="center" wrapText="1" indent="1"/>
    </xf>
    <xf numFmtId="0" fontId="36" fillId="0" borderId="26" xfId="7" applyFont="1" applyFill="1" applyBorder="1" applyAlignment="1">
      <alignment horizontal="left" vertical="center" wrapText="1" indent="1"/>
    </xf>
    <xf numFmtId="168" fontId="34" fillId="0" borderId="26" xfId="5" applyNumberFormat="1" applyFont="1" applyFill="1" applyBorder="1" applyAlignment="1">
      <alignment vertical="center" wrapText="1"/>
    </xf>
    <xf numFmtId="0" fontId="34" fillId="0" borderId="26" xfId="2" applyFont="1" applyBorder="1" applyAlignment="1">
      <alignment vertical="center" wrapText="1"/>
    </xf>
    <xf numFmtId="0" fontId="36" fillId="0" borderId="25" xfId="7" applyFont="1" applyFill="1" applyBorder="1" applyAlignment="1">
      <alignment horizontal="left" vertical="center" wrapText="1" indent="3"/>
    </xf>
    <xf numFmtId="0" fontId="36" fillId="0" borderId="26" xfId="7" applyFont="1" applyFill="1" applyBorder="1" applyAlignment="1">
      <alignment horizontal="left" vertical="center" wrapText="1" indent="3"/>
    </xf>
    <xf numFmtId="0" fontId="34" fillId="5" borderId="24" xfId="2" applyFont="1" applyFill="1" applyBorder="1" applyAlignment="1">
      <alignment vertical="center" wrapText="1"/>
    </xf>
    <xf numFmtId="0" fontId="24" fillId="5" borderId="24" xfId="2" applyFont="1" applyFill="1" applyBorder="1" applyAlignment="1">
      <alignment vertical="center"/>
    </xf>
    <xf numFmtId="0" fontId="36" fillId="0" borderId="25" xfId="7" applyFont="1" applyFill="1" applyBorder="1" applyAlignment="1">
      <alignment horizontal="left" vertical="center" wrapText="1"/>
    </xf>
    <xf numFmtId="0" fontId="34" fillId="0" borderId="0" xfId="2" applyFont="1" applyAlignment="1">
      <alignment vertical="center" wrapText="1"/>
    </xf>
    <xf numFmtId="0" fontId="24" fillId="0" borderId="2" xfId="2" applyFont="1" applyBorder="1" applyAlignment="1">
      <alignment vertical="center"/>
    </xf>
    <xf numFmtId="0" fontId="34" fillId="0" borderId="2" xfId="2" applyFont="1" applyBorder="1" applyAlignment="1">
      <alignment vertical="center" wrapText="1"/>
    </xf>
    <xf numFmtId="0" fontId="34" fillId="7" borderId="25" xfId="2" applyFont="1" applyFill="1" applyBorder="1" applyAlignment="1">
      <alignment vertical="center" wrapText="1"/>
    </xf>
    <xf numFmtId="0" fontId="34" fillId="7" borderId="26" xfId="2" applyFont="1" applyFill="1" applyBorder="1" applyAlignment="1">
      <alignment vertical="center" wrapText="1"/>
    </xf>
    <xf numFmtId="0" fontId="36" fillId="7" borderId="26" xfId="3" applyFont="1" applyFill="1" applyBorder="1" applyAlignment="1">
      <alignment vertical="center"/>
    </xf>
    <xf numFmtId="0" fontId="34" fillId="7" borderId="25" xfId="2" applyFont="1" applyFill="1" applyBorder="1" applyAlignment="1">
      <alignment horizontal="left" vertical="center" wrapText="1" indent="3"/>
    </xf>
    <xf numFmtId="0" fontId="24" fillId="7" borderId="26" xfId="2" applyFont="1" applyFill="1" applyBorder="1" applyAlignment="1">
      <alignment vertical="center"/>
    </xf>
    <xf numFmtId="0" fontId="24" fillId="7" borderId="25" xfId="2" applyFont="1" applyFill="1" applyBorder="1" applyAlignment="1">
      <alignment vertical="center"/>
    </xf>
    <xf numFmtId="0" fontId="56" fillId="0" borderId="0" xfId="2" applyFont="1" applyAlignment="1">
      <alignment horizontal="left" vertical="center"/>
    </xf>
    <xf numFmtId="0" fontId="57" fillId="0" borderId="0" xfId="2" applyFont="1" applyAlignment="1">
      <alignment vertical="center"/>
    </xf>
    <xf numFmtId="0" fontId="43" fillId="0" borderId="0" xfId="2" applyFont="1" applyAlignment="1">
      <alignment vertical="center"/>
    </xf>
    <xf numFmtId="165" fontId="43" fillId="0" borderId="0" xfId="1" applyFont="1" applyFill="1" applyAlignment="1">
      <alignment horizontal="left" vertical="center"/>
    </xf>
    <xf numFmtId="169" fontId="43" fillId="0" borderId="0" xfId="1" applyNumberFormat="1" applyFont="1" applyFill="1" applyAlignment="1">
      <alignment horizontal="left" vertical="center"/>
    </xf>
    <xf numFmtId="0" fontId="43" fillId="8" borderId="29" xfId="2" applyFont="1" applyFill="1" applyBorder="1" applyAlignment="1">
      <alignment vertical="center"/>
    </xf>
    <xf numFmtId="0" fontId="43" fillId="6" borderId="21" xfId="2" applyFont="1" applyFill="1" applyBorder="1" applyAlignment="1">
      <alignment vertical="center"/>
    </xf>
    <xf numFmtId="0" fontId="43" fillId="8" borderId="30" xfId="2" applyFont="1" applyFill="1" applyBorder="1" applyAlignment="1">
      <alignment vertical="center"/>
    </xf>
    <xf numFmtId="0" fontId="26" fillId="6" borderId="0" xfId="0" applyFont="1" applyFill="1" applyAlignment="1">
      <alignment vertical="center"/>
    </xf>
    <xf numFmtId="0" fontId="43" fillId="0" borderId="0" xfId="0" applyFont="1"/>
    <xf numFmtId="0" fontId="56" fillId="0" borderId="33" xfId="0" applyFont="1" applyBorder="1"/>
    <xf numFmtId="0" fontId="56" fillId="0" borderId="16" xfId="0" applyFont="1" applyBorder="1"/>
    <xf numFmtId="165" fontId="56" fillId="0" borderId="34" xfId="1" applyFont="1" applyBorder="1"/>
    <xf numFmtId="0" fontId="60" fillId="0" borderId="0" xfId="4" applyFont="1"/>
    <xf numFmtId="0" fontId="56" fillId="3" borderId="2" xfId="0" applyFont="1" applyFill="1" applyBorder="1" applyAlignment="1">
      <alignment vertical="center"/>
    </xf>
    <xf numFmtId="0" fontId="60" fillId="0" borderId="0" xfId="4" applyNumberFormat="1" applyFont="1"/>
    <xf numFmtId="0" fontId="43" fillId="6" borderId="0" xfId="2" applyFont="1" applyFill="1" applyAlignment="1">
      <alignment horizontal="left" vertical="center" indent="1"/>
    </xf>
    <xf numFmtId="0" fontId="43" fillId="6" borderId="0" xfId="2" applyFont="1" applyFill="1" applyAlignment="1">
      <alignment horizontal="left" vertical="center"/>
    </xf>
    <xf numFmtId="165" fontId="43" fillId="6" borderId="0" xfId="1" applyFont="1" applyFill="1" applyBorder="1" applyAlignment="1">
      <alignment horizontal="left" vertical="center"/>
    </xf>
    <xf numFmtId="0" fontId="56" fillId="6" borderId="1" xfId="2" applyFont="1" applyFill="1" applyBorder="1" applyAlignment="1">
      <alignment horizontal="left" vertical="center"/>
    </xf>
    <xf numFmtId="165" fontId="56" fillId="6" borderId="1" xfId="1" applyFont="1" applyFill="1" applyBorder="1" applyAlignment="1">
      <alignment horizontal="left" vertical="center"/>
    </xf>
    <xf numFmtId="0" fontId="43" fillId="6" borderId="1" xfId="2" applyFont="1" applyFill="1" applyBorder="1" applyAlignment="1">
      <alignment horizontal="left" vertical="center"/>
    </xf>
    <xf numFmtId="165" fontId="43" fillId="6" borderId="1" xfId="1" applyFont="1" applyFill="1" applyBorder="1" applyAlignment="1">
      <alignment horizontal="left" vertical="center"/>
    </xf>
    <xf numFmtId="0" fontId="43" fillId="6" borderId="1" xfId="0" applyFont="1" applyFill="1" applyBorder="1"/>
    <xf numFmtId="0" fontId="43" fillId="6" borderId="20" xfId="2" applyFont="1" applyFill="1" applyBorder="1" applyAlignment="1">
      <alignment horizontal="left" vertical="center"/>
    </xf>
    <xf numFmtId="165" fontId="43" fillId="6" borderId="20" xfId="1" applyFont="1" applyFill="1" applyBorder="1" applyAlignment="1">
      <alignment horizontal="left" vertical="center"/>
    </xf>
    <xf numFmtId="0" fontId="44" fillId="0" borderId="0" xfId="2" applyFont="1" applyAlignment="1">
      <alignment horizontal="left" vertical="center"/>
    </xf>
    <xf numFmtId="0" fontId="56" fillId="6" borderId="0" xfId="0" applyFont="1" applyFill="1" applyAlignment="1">
      <alignment vertical="center"/>
    </xf>
    <xf numFmtId="0" fontId="62" fillId="0" borderId="0" xfId="2" applyFont="1" applyAlignment="1">
      <alignment horizontal="left" vertical="center"/>
    </xf>
    <xf numFmtId="0" fontId="62" fillId="0" borderId="0" xfId="2" applyFont="1" applyAlignment="1">
      <alignment vertical="center"/>
    </xf>
    <xf numFmtId="0" fontId="62" fillId="0" borderId="0" xfId="2" quotePrefix="1" applyFont="1" applyAlignment="1">
      <alignment horizontal="left" vertical="center"/>
    </xf>
    <xf numFmtId="0" fontId="5" fillId="0" borderId="14" xfId="0" applyFont="1" applyBorder="1"/>
    <xf numFmtId="0" fontId="5" fillId="0" borderId="15" xfId="0" applyFont="1" applyBorder="1"/>
    <xf numFmtId="0" fontId="36" fillId="0" borderId="26" xfId="7" applyFont="1" applyFill="1" applyBorder="1" applyAlignment="1">
      <alignment horizontal="left" vertical="center" wrapText="1" indent="2"/>
    </xf>
    <xf numFmtId="0" fontId="36" fillId="0" borderId="24" xfId="7" applyFont="1" applyFill="1" applyBorder="1" applyAlignment="1">
      <alignment horizontal="left" vertical="center" wrapText="1" indent="2"/>
    </xf>
    <xf numFmtId="0" fontId="34" fillId="7" borderId="26" xfId="2" applyFont="1" applyFill="1" applyBorder="1" applyAlignment="1">
      <alignment horizontal="left" vertical="center" wrapText="1" indent="3"/>
    </xf>
    <xf numFmtId="0" fontId="28" fillId="0" borderId="9" xfId="7" applyFont="1" applyFill="1" applyBorder="1" applyAlignment="1" applyProtection="1">
      <alignment horizontal="left" vertical="center" wrapText="1"/>
      <protection locked="0"/>
    </xf>
    <xf numFmtId="0" fontId="34" fillId="0" borderId="2" xfId="2" applyFont="1" applyBorder="1" applyAlignment="1">
      <alignment vertical="center"/>
    </xf>
    <xf numFmtId="0" fontId="34" fillId="0" borderId="2" xfId="2" applyFont="1" applyBorder="1" applyAlignment="1" applyProtection="1">
      <alignment horizontal="left" vertical="center" indent="4"/>
      <protection locked="0"/>
    </xf>
    <xf numFmtId="0" fontId="53" fillId="7" borderId="2" xfId="3" applyFont="1" applyFill="1" applyBorder="1" applyAlignment="1">
      <alignment vertical="center" wrapText="1"/>
    </xf>
    <xf numFmtId="0" fontId="28" fillId="0" borderId="37" xfId="7" applyFont="1" applyFill="1" applyBorder="1" applyAlignment="1" applyProtection="1">
      <alignment vertical="center"/>
      <protection locked="0"/>
    </xf>
    <xf numFmtId="0" fontId="16" fillId="0" borderId="0" xfId="2" applyFont="1" applyAlignment="1" applyProtection="1">
      <alignment vertical="center"/>
      <protection locked="0"/>
    </xf>
    <xf numFmtId="0" fontId="68" fillId="0" borderId="2" xfId="2" applyFont="1" applyBorder="1" applyAlignment="1" applyProtection="1">
      <alignment horizontal="left" vertical="center"/>
      <protection locked="0"/>
    </xf>
    <xf numFmtId="0" fontId="69" fillId="0" borderId="2" xfId="2" applyFont="1" applyBorder="1" applyAlignment="1">
      <alignment horizontal="left" vertical="center"/>
    </xf>
    <xf numFmtId="0" fontId="68" fillId="0" borderId="2" xfId="2" applyFont="1" applyBorder="1" applyAlignment="1">
      <alignment horizontal="left" vertical="center"/>
    </xf>
    <xf numFmtId="0" fontId="70" fillId="0" borderId="2" xfId="2" applyFont="1" applyBorder="1" applyAlignment="1">
      <alignment horizontal="left" vertical="center"/>
    </xf>
    <xf numFmtId="0" fontId="69" fillId="0" borderId="0" xfId="2" applyFont="1" applyAlignment="1">
      <alignment horizontal="left" vertical="center"/>
    </xf>
    <xf numFmtId="0" fontId="68" fillId="0" borderId="0" xfId="2" applyFont="1" applyAlignment="1">
      <alignment horizontal="left" vertical="center"/>
    </xf>
    <xf numFmtId="0" fontId="70" fillId="0" borderId="0" xfId="2" applyFont="1" applyAlignment="1">
      <alignment horizontal="left" vertical="center"/>
    </xf>
    <xf numFmtId="0" fontId="34" fillId="0" borderId="0" xfId="2" applyFont="1" applyAlignment="1">
      <alignment horizontal="left" vertical="center" wrapText="1" indent="3"/>
    </xf>
    <xf numFmtId="0" fontId="2" fillId="0" borderId="0" xfId="2" applyFont="1" applyAlignment="1">
      <alignment horizontal="left" vertical="center"/>
    </xf>
    <xf numFmtId="0" fontId="71" fillId="0" borderId="25" xfId="7" applyFont="1" applyFill="1" applyBorder="1" applyAlignment="1">
      <alignment horizontal="left" vertical="center" wrapText="1"/>
    </xf>
    <xf numFmtId="0" fontId="30" fillId="4" borderId="35" xfId="2" applyFont="1" applyFill="1" applyBorder="1" applyAlignment="1">
      <alignment horizontal="left" vertical="center" wrapText="1"/>
    </xf>
    <xf numFmtId="0" fontId="24" fillId="0" borderId="42" xfId="2" applyFont="1" applyBorder="1" applyAlignment="1">
      <alignment vertical="center"/>
    </xf>
    <xf numFmtId="2" fontId="34" fillId="0" borderId="26" xfId="2" applyNumberFormat="1" applyFont="1" applyBorder="1" applyAlignment="1">
      <alignment vertical="center"/>
    </xf>
    <xf numFmtId="0" fontId="72" fillId="0" borderId="33" xfId="0" applyFont="1" applyBorder="1"/>
    <xf numFmtId="0" fontId="56" fillId="0" borderId="0" xfId="0" applyFont="1"/>
    <xf numFmtId="165" fontId="56" fillId="0" borderId="0" xfId="1" applyFont="1" applyBorder="1"/>
    <xf numFmtId="169" fontId="22" fillId="0" borderId="0" xfId="0" applyNumberFormat="1" applyFont="1"/>
    <xf numFmtId="43" fontId="22" fillId="0" borderId="0" xfId="0" applyNumberFormat="1" applyFont="1"/>
    <xf numFmtId="0" fontId="0" fillId="0" borderId="0" xfId="0" applyAlignment="1">
      <alignment horizontal="left"/>
    </xf>
    <xf numFmtId="0" fontId="2" fillId="0" borderId="0" xfId="0" applyFont="1"/>
    <xf numFmtId="165" fontId="2" fillId="0" borderId="0" xfId="1" applyFont="1"/>
    <xf numFmtId="169" fontId="2" fillId="0" borderId="0" xfId="1" applyNumberFormat="1" applyFont="1"/>
    <xf numFmtId="0" fontId="3" fillId="0" borderId="0" xfId="0" applyFont="1" applyAlignment="1">
      <alignment horizontal="left"/>
    </xf>
    <xf numFmtId="0" fontId="2" fillId="0" borderId="0" xfId="0" applyFont="1" applyAlignment="1">
      <alignment horizontal="left"/>
    </xf>
    <xf numFmtId="0" fontId="73" fillId="0" borderId="0" xfId="2" applyFont="1" applyAlignment="1">
      <alignment horizontal="left" vertical="center"/>
    </xf>
    <xf numFmtId="0" fontId="74" fillId="0" borderId="0" xfId="2" applyFont="1" applyAlignment="1">
      <alignment horizontal="left" vertical="center"/>
    </xf>
    <xf numFmtId="0" fontId="73" fillId="0" borderId="0" xfId="0" applyFont="1"/>
    <xf numFmtId="0" fontId="2" fillId="0" borderId="0" xfId="2" applyFont="1" applyAlignment="1">
      <alignment horizontal="right" vertical="center"/>
    </xf>
    <xf numFmtId="0" fontId="2" fillId="7" borderId="0" xfId="2" applyFont="1" applyFill="1" applyAlignment="1">
      <alignment horizontal="right" vertical="center"/>
    </xf>
    <xf numFmtId="0" fontId="2" fillId="6" borderId="0" xfId="2" applyFont="1" applyFill="1" applyAlignment="1">
      <alignment horizontal="left" vertical="center"/>
    </xf>
    <xf numFmtId="0" fontId="2" fillId="6" borderId="0" xfId="2" applyFont="1" applyFill="1" applyAlignment="1">
      <alignment vertical="center"/>
    </xf>
    <xf numFmtId="0" fontId="2" fillId="5" borderId="0" xfId="2" applyFont="1" applyFill="1" applyAlignment="1">
      <alignment horizontal="left" vertical="center"/>
    </xf>
    <xf numFmtId="0" fontId="2" fillId="0" borderId="2" xfId="2" applyFont="1" applyBorder="1" applyAlignment="1">
      <alignment horizontal="left" vertical="center"/>
    </xf>
    <xf numFmtId="0" fontId="2" fillId="2" borderId="16" xfId="2" applyFont="1" applyFill="1" applyBorder="1" applyAlignment="1">
      <alignment horizontal="left" vertical="center"/>
    </xf>
    <xf numFmtId="0" fontId="2" fillId="0" borderId="23" xfId="2" applyFont="1" applyBorder="1" applyAlignment="1">
      <alignment horizontal="left" vertical="center"/>
    </xf>
    <xf numFmtId="0" fontId="2" fillId="0" borderId="16" xfId="2" applyFont="1" applyBorder="1" applyAlignment="1">
      <alignment horizontal="left" vertical="center"/>
    </xf>
    <xf numFmtId="0" fontId="2" fillId="4" borderId="24" xfId="2" applyFont="1" applyFill="1" applyBorder="1" applyAlignment="1">
      <alignment horizontal="left" vertical="center"/>
    </xf>
    <xf numFmtId="0" fontId="2" fillId="4" borderId="25" xfId="2" applyFont="1" applyFill="1" applyBorder="1" applyAlignment="1">
      <alignment horizontal="left" vertical="center"/>
    </xf>
    <xf numFmtId="0" fontId="2" fillId="4" borderId="26" xfId="2" applyFont="1" applyFill="1" applyBorder="1" applyAlignment="1">
      <alignment horizontal="left" vertical="center"/>
    </xf>
    <xf numFmtId="0" fontId="2" fillId="0" borderId="32" xfId="2" applyFont="1" applyBorder="1" applyAlignment="1">
      <alignment horizontal="left" vertical="center"/>
    </xf>
    <xf numFmtId="0" fontId="2" fillId="0" borderId="25" xfId="2" applyFont="1" applyBorder="1" applyAlignment="1">
      <alignment horizontal="left" vertical="center"/>
    </xf>
    <xf numFmtId="0" fontId="2" fillId="0" borderId="38" xfId="2" applyFont="1" applyBorder="1" applyAlignment="1">
      <alignment horizontal="left" vertical="center"/>
    </xf>
    <xf numFmtId="0" fontId="2" fillId="0" borderId="24" xfId="2" applyFont="1" applyBorder="1" applyAlignment="1">
      <alignment vertical="center"/>
    </xf>
    <xf numFmtId="0" fontId="2" fillId="0" borderId="25" xfId="2" applyFont="1" applyBorder="1" applyAlignment="1">
      <alignment vertical="center"/>
    </xf>
    <xf numFmtId="0" fontId="2" fillId="0" borderId="1" xfId="2" applyFont="1" applyBorder="1" applyAlignment="1">
      <alignment horizontal="left" vertical="center"/>
    </xf>
    <xf numFmtId="0" fontId="2" fillId="0" borderId="21" xfId="2" applyFont="1" applyBorder="1" applyAlignment="1">
      <alignment horizontal="left" vertical="center"/>
    </xf>
    <xf numFmtId="165" fontId="2" fillId="0" borderId="0" xfId="1" applyFont="1" applyFill="1" applyAlignment="1">
      <alignment horizontal="left" vertical="center"/>
    </xf>
    <xf numFmtId="0" fontId="2" fillId="0" borderId="0" xfId="2" applyFont="1" applyAlignment="1">
      <alignment vertical="center"/>
    </xf>
    <xf numFmtId="165" fontId="2" fillId="0" borderId="0" xfId="1" applyFont="1" applyAlignment="1">
      <alignment horizontal="right"/>
    </xf>
    <xf numFmtId="165" fontId="2" fillId="0" borderId="0" xfId="0" applyNumberFormat="1" applyFont="1"/>
    <xf numFmtId="43" fontId="2" fillId="0" borderId="0" xfId="0" applyNumberFormat="1" applyFont="1"/>
    <xf numFmtId="0" fontId="24" fillId="10" borderId="46" xfId="0" applyFont="1" applyFill="1" applyBorder="1"/>
    <xf numFmtId="0" fontId="24" fillId="0" borderId="46" xfId="0" applyFont="1" applyBorder="1"/>
    <xf numFmtId="0" fontId="24" fillId="11" borderId="46" xfId="0" applyFont="1" applyFill="1" applyBorder="1"/>
    <xf numFmtId="0" fontId="24" fillId="6" borderId="46" xfId="0" applyFont="1" applyFill="1" applyBorder="1"/>
    <xf numFmtId="0" fontId="24" fillId="10" borderId="0" xfId="0" applyFont="1" applyFill="1"/>
    <xf numFmtId="169" fontId="2" fillId="0" borderId="0" xfId="1" applyNumberFormat="1" applyFont="1" applyAlignment="1">
      <alignment horizontal="right"/>
    </xf>
    <xf numFmtId="164" fontId="2" fillId="0" borderId="0" xfId="1" applyNumberFormat="1" applyFont="1" applyAlignment="1">
      <alignment horizontal="right"/>
    </xf>
    <xf numFmtId="0" fontId="7" fillId="7" borderId="25" xfId="7" applyFill="1" applyBorder="1" applyAlignment="1">
      <alignment vertical="center" wrapText="1"/>
    </xf>
    <xf numFmtId="0" fontId="7" fillId="7" borderId="26" xfId="7" applyFill="1" applyBorder="1" applyAlignment="1">
      <alignment vertical="center" wrapText="1"/>
    </xf>
    <xf numFmtId="165" fontId="34" fillId="7" borderId="25" xfId="1" applyFont="1" applyFill="1" applyBorder="1" applyAlignment="1">
      <alignment vertical="center" wrapText="1"/>
    </xf>
    <xf numFmtId="169" fontId="34" fillId="7" borderId="25" xfId="1" applyNumberFormat="1" applyFont="1" applyFill="1" applyBorder="1" applyAlignment="1">
      <alignment vertical="center" wrapText="1"/>
    </xf>
    <xf numFmtId="169" fontId="2" fillId="0" borderId="0" xfId="1" applyNumberFormat="1" applyFont="1" applyBorder="1" applyAlignment="1">
      <alignment horizontal="right"/>
    </xf>
    <xf numFmtId="3" fontId="22" fillId="0" borderId="0" xfId="0" applyNumberFormat="1" applyFont="1" applyAlignment="1">
      <alignment vertical="top" wrapText="1"/>
    </xf>
    <xf numFmtId="0" fontId="7" fillId="0" borderId="0" xfId="7"/>
    <xf numFmtId="169" fontId="7" fillId="0" borderId="0" xfId="7" applyNumberFormat="1" applyFill="1" applyAlignment="1">
      <alignment horizontal="left" vertical="center"/>
    </xf>
    <xf numFmtId="169" fontId="7" fillId="0" borderId="0" xfId="7" applyNumberFormat="1" applyAlignment="1">
      <alignment horizontal="left" vertical="center"/>
    </xf>
    <xf numFmtId="0" fontId="73" fillId="0" borderId="0" xfId="0" applyFont="1" applyAlignment="1">
      <alignment horizontal="left"/>
    </xf>
    <xf numFmtId="0" fontId="35" fillId="0" borderId="0" xfId="2" applyFont="1" applyAlignment="1">
      <alignment horizontal="left" vertical="center" wrapText="1"/>
    </xf>
    <xf numFmtId="0" fontId="50" fillId="6" borderId="0" xfId="7" applyFont="1" applyFill="1" applyBorder="1" applyAlignment="1">
      <alignment vertical="center"/>
    </xf>
    <xf numFmtId="0" fontId="28" fillId="6" borderId="3" xfId="7" applyFont="1" applyFill="1" applyBorder="1" applyAlignment="1">
      <alignment horizontal="center" vertical="center"/>
    </xf>
    <xf numFmtId="0" fontId="39" fillId="6" borderId="0" xfId="7" applyFont="1" applyFill="1" applyBorder="1" applyAlignment="1">
      <alignment vertical="center" wrapText="1"/>
    </xf>
    <xf numFmtId="0" fontId="34" fillId="6" borderId="0" xfId="2" applyFont="1" applyFill="1" applyAlignment="1">
      <alignment horizontal="left" vertical="center" wrapText="1" indent="2"/>
    </xf>
    <xf numFmtId="0" fontId="28" fillId="6" borderId="17" xfId="7" applyFont="1" applyFill="1" applyBorder="1" applyAlignment="1">
      <alignment horizontal="center" vertical="center"/>
    </xf>
    <xf numFmtId="0" fontId="28" fillId="6" borderId="18" xfId="7" applyFont="1" applyFill="1" applyBorder="1" applyAlignment="1">
      <alignment horizontal="center" vertical="center"/>
    </xf>
    <xf numFmtId="0" fontId="28" fillId="6" borderId="19" xfId="7" applyFont="1" applyFill="1" applyBorder="1" applyAlignment="1">
      <alignment horizontal="center" vertical="center"/>
    </xf>
    <xf numFmtId="0" fontId="37" fillId="6" borderId="0" xfId="7" applyFont="1" applyFill="1" applyBorder="1" applyAlignment="1">
      <alignment vertical="center"/>
    </xf>
    <xf numFmtId="0" fontId="21" fillId="0" borderId="0" xfId="0" applyFont="1" applyAlignment="1">
      <alignment vertical="center"/>
    </xf>
    <xf numFmtId="0" fontId="20" fillId="0" borderId="0" xfId="7" applyFont="1" applyFill="1" applyBorder="1" applyAlignment="1">
      <alignment horizontal="center" vertical="center"/>
    </xf>
    <xf numFmtId="0" fontId="35" fillId="0" borderId="0" xfId="2" applyFont="1" applyAlignment="1">
      <alignment horizontal="left" vertical="center"/>
    </xf>
    <xf numFmtId="0" fontId="24" fillId="6" borderId="0" xfId="2" applyFont="1" applyFill="1" applyAlignment="1">
      <alignment horizontal="left" vertical="center"/>
    </xf>
    <xf numFmtId="0" fontId="61" fillId="6" borderId="0" xfId="2" applyFont="1" applyFill="1" applyAlignment="1">
      <alignment horizontal="left" vertical="center"/>
    </xf>
    <xf numFmtId="0" fontId="36" fillId="6" borderId="0" xfId="2" applyFont="1" applyFill="1" applyAlignment="1">
      <alignment horizontal="left" vertical="center" wrapText="1" indent="3"/>
    </xf>
    <xf numFmtId="0" fontId="43" fillId="6" borderId="0" xfId="2" applyFont="1" applyFill="1" applyAlignment="1">
      <alignment horizontal="left" vertical="center" wrapText="1" indent="3"/>
    </xf>
    <xf numFmtId="0" fontId="24" fillId="0" borderId="44" xfId="2" applyFont="1" applyBorder="1" applyAlignment="1">
      <alignment vertical="center"/>
    </xf>
    <xf numFmtId="0" fontId="24" fillId="0" borderId="45" xfId="2" applyFont="1" applyBorder="1" applyAlignment="1">
      <alignment vertical="center"/>
    </xf>
    <xf numFmtId="0" fontId="35" fillId="0" borderId="40" xfId="2" applyFont="1" applyBorder="1" applyAlignment="1">
      <alignment horizontal="left" vertical="center"/>
    </xf>
    <xf numFmtId="0" fontId="39" fillId="6" borderId="0" xfId="7" applyFont="1" applyFill="1" applyAlignment="1"/>
    <xf numFmtId="0" fontId="43" fillId="6" borderId="0" xfId="2" applyFont="1" applyFill="1" applyAlignment="1">
      <alignment vertical="center" wrapText="1"/>
    </xf>
    <xf numFmtId="0" fontId="28" fillId="6" borderId="43" xfId="7" applyFont="1" applyFill="1" applyBorder="1" applyAlignment="1">
      <alignment horizontal="center" vertical="center"/>
    </xf>
    <xf numFmtId="0" fontId="28" fillId="6" borderId="22" xfId="7" applyFont="1" applyFill="1" applyBorder="1" applyAlignment="1">
      <alignment horizontal="center" vertical="center"/>
    </xf>
    <xf numFmtId="0" fontId="28" fillId="6" borderId="41" xfId="7" applyFont="1" applyFill="1" applyBorder="1" applyAlignment="1">
      <alignment horizontal="center" vertical="center"/>
    </xf>
    <xf numFmtId="0" fontId="28" fillId="6" borderId="0" xfId="7" applyFont="1" applyFill="1" applyBorder="1" applyAlignment="1">
      <alignment horizontal="center" vertical="center"/>
    </xf>
    <xf numFmtId="0" fontId="53" fillId="6" borderId="0" xfId="7" applyFont="1" applyFill="1" applyAlignment="1"/>
    <xf numFmtId="0" fontId="2" fillId="0" borderId="0" xfId="2" applyFont="1" applyAlignment="1">
      <alignment horizontal="left" vertical="center"/>
    </xf>
    <xf numFmtId="0" fontId="16" fillId="6" borderId="0" xfId="2" applyFont="1" applyFill="1" applyAlignment="1">
      <alignment vertical="center"/>
    </xf>
    <xf numFmtId="0" fontId="54" fillId="6" borderId="0" xfId="2" applyFont="1" applyFill="1" applyAlignment="1">
      <alignment horizontal="left" vertical="center"/>
    </xf>
    <xf numFmtId="0" fontId="43" fillId="0" borderId="0" xfId="2" applyFont="1" applyAlignment="1">
      <alignment horizontal="left" vertical="center"/>
    </xf>
    <xf numFmtId="0" fontId="25" fillId="7" borderId="0" xfId="2" applyFont="1" applyFill="1" applyAlignment="1">
      <alignment vertical="center"/>
    </xf>
    <xf numFmtId="0" fontId="57" fillId="9" borderId="27" xfId="2" applyFont="1" applyFill="1" applyBorder="1" applyAlignment="1">
      <alignment horizontal="left" vertical="center"/>
    </xf>
    <xf numFmtId="0" fontId="57" fillId="9" borderId="1" xfId="2" applyFont="1" applyFill="1" applyBorder="1" applyAlignment="1">
      <alignment horizontal="left" vertical="center"/>
    </xf>
    <xf numFmtId="0" fontId="57" fillId="9" borderId="28" xfId="2" applyFont="1" applyFill="1" applyBorder="1" applyAlignment="1">
      <alignment horizontal="left" vertical="center"/>
    </xf>
    <xf numFmtId="0" fontId="61" fillId="6" borderId="0" xfId="0" applyFont="1" applyFill="1" applyAlignment="1">
      <alignment vertical="center" wrapText="1"/>
    </xf>
    <xf numFmtId="0" fontId="43" fillId="6" borderId="0" xfId="0" applyFont="1" applyFill="1" applyAlignment="1">
      <alignment horizontal="left" vertical="center" wrapText="1" indent="3"/>
    </xf>
    <xf numFmtId="0" fontId="36" fillId="6" borderId="0" xfId="0" applyFont="1" applyFill="1" applyAlignment="1">
      <alignment horizontal="left" vertical="center" wrapText="1" indent="3"/>
    </xf>
    <xf numFmtId="0" fontId="36" fillId="6" borderId="0" xfId="0" applyFont="1" applyFill="1" applyAlignment="1">
      <alignment horizontal="left" vertical="center" wrapText="1"/>
    </xf>
    <xf numFmtId="0" fontId="36" fillId="6" borderId="0" xfId="0" applyFont="1" applyFill="1" applyAlignment="1">
      <alignment horizontal="left" vertical="top" wrapText="1" indent="3"/>
    </xf>
    <xf numFmtId="0" fontId="26" fillId="6" borderId="0" xfId="0" applyFont="1" applyFill="1" applyAlignment="1">
      <alignment vertical="center"/>
    </xf>
    <xf numFmtId="0" fontId="34" fillId="0" borderId="2" xfId="2" applyFont="1" applyBorder="1" applyAlignment="1" applyProtection="1">
      <alignment vertical="center"/>
      <protection locked="0"/>
    </xf>
    <xf numFmtId="0" fontId="24" fillId="0" borderId="0" xfId="2" applyFont="1" applyAlignment="1">
      <alignment vertical="center"/>
    </xf>
    <xf numFmtId="0" fontId="24" fillId="0" borderId="42" xfId="2" applyFont="1" applyBorder="1" applyAlignment="1">
      <alignment vertical="center"/>
    </xf>
    <xf numFmtId="0" fontId="63" fillId="7" borderId="0" xfId="7" applyFont="1" applyFill="1" applyBorder="1" applyAlignment="1">
      <alignment horizontal="left" vertical="center" wrapText="1"/>
    </xf>
    <xf numFmtId="0" fontId="63" fillId="7" borderId="4" xfId="7" applyFont="1" applyFill="1" applyBorder="1" applyAlignment="1">
      <alignment horizontal="left" vertical="center" wrapText="1"/>
    </xf>
    <xf numFmtId="0" fontId="53" fillId="0" borderId="0" xfId="7" applyFont="1" applyFill="1" applyBorder="1" applyAlignment="1">
      <alignment horizontal="left" vertical="center" wrapText="1"/>
    </xf>
    <xf numFmtId="0" fontId="53" fillId="6" borderId="4" xfId="7" applyFont="1" applyFill="1" applyBorder="1" applyAlignment="1">
      <alignment horizontal="left" vertical="center" wrapText="1"/>
    </xf>
    <xf numFmtId="0" fontId="43" fillId="6" borderId="0" xfId="0" applyFont="1" applyFill="1" applyAlignment="1">
      <alignment horizontal="left" vertical="center" wrapText="1"/>
    </xf>
    <xf numFmtId="0" fontId="24" fillId="0" borderId="2" xfId="2" applyFont="1" applyBorder="1" applyAlignment="1">
      <alignment vertical="center"/>
    </xf>
    <xf numFmtId="0" fontId="23" fillId="6" borderId="0" xfId="0" applyFont="1" applyFill="1" applyAlignment="1">
      <alignment vertical="center" wrapText="1"/>
    </xf>
    <xf numFmtId="0" fontId="43" fillId="6" borderId="0" xfId="0" applyFont="1" applyFill="1" applyAlignment="1">
      <alignment horizontal="left" vertical="center" wrapText="1" indent="2"/>
    </xf>
    <xf numFmtId="0" fontId="43" fillId="6" borderId="0" xfId="2" applyFont="1" applyFill="1" applyAlignment="1">
      <alignment horizontal="left" vertical="center" indent="1"/>
    </xf>
    <xf numFmtId="0" fontId="27" fillId="6" borderId="0" xfId="0" applyFont="1" applyFill="1" applyAlignment="1">
      <alignment vertical="center"/>
    </xf>
    <xf numFmtId="0" fontId="22" fillId="0" borderId="0" xfId="0" applyFont="1" applyAlignment="1"/>
  </cellXfs>
  <cellStyles count="8">
    <cellStyle name="Comma" xfId="1" builtinId="3"/>
    <cellStyle name="Explanatory Text" xfId="4" builtinId="53"/>
    <cellStyle name="Hyperlink" xfId="7" builtinId="8"/>
    <cellStyle name="Hyperlink 2" xfId="3" xr:uid="{00000000-0005-0000-0000-000002000000}"/>
    <cellStyle name="Normal" xfId="0" builtinId="0"/>
    <cellStyle name="Normal 12" xfId="6" xr:uid="{8FECA7F3-8D4F-4EFB-A41E-526CBF9F59F9}"/>
    <cellStyle name="Normal 2" xfId="2" xr:uid="{00000000-0005-0000-0000-000004000000}"/>
    <cellStyle name="Percent" xfId="5" builtinId="5"/>
  </cellStyles>
  <dxfs count="10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bottom style="thin">
          <color theme="4" tint="0.39997558519241921"/>
        </bottom>
      </border>
    </dxf>
    <dxf>
      <border outline="0">
        <top style="thin">
          <color theme="4" tint="0.39997558519241921"/>
        </top>
      </border>
    </dxf>
    <dxf>
      <fill>
        <patternFill patternType="none">
          <fgColor indexed="64"/>
          <bgColor auto="1"/>
        </patternFill>
      </fill>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9"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9"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75225649-1FD3-452E-B344-3C5F7BA5401C}">
      <tableStyleElement type="headerRow" dxfId="103"/>
      <tableStyleElement type="firstRowStripe" dxfId="102"/>
      <tableStyleElement type="secondRowStripe" dxfId="101"/>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66700" y="1009650"/>
          <a:ext cx="12601575" cy="48193"/>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90500" y="0"/>
          <a:ext cx="19573875"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13</xdr:col>
      <xdr:colOff>4895849</xdr:colOff>
      <xdr:row>70</xdr:row>
      <xdr:rowOff>125691</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27:I252" totalsRowShown="0" headerRowDxfId="100" dataDxfId="99" tableBorderDxfId="98" headerRowCellStyle="Normal 2">
  <autoFilter ref="B27:I252" xr:uid="{29A02D02-B15A-4451-BC82-381511A5580C}"/>
  <tableColumns count="8">
    <tableColumn id="1" xr3:uid="{8CC8A279-3D52-433B-A927-54271A548F95}" name="Full company name" dataDxfId="97"/>
    <tableColumn id="7" xr3:uid="{6199F5EF-D667-4A2E-B4B6-E28C9D86CE7D}" name="Company type" dataDxfId="96" dataCellStyle="Normal 2"/>
    <tableColumn id="2" xr3:uid="{47CFFE63-62E9-4C2F-AF7A-8C998C2115DD}" name="Company ID number" dataDxfId="95"/>
    <tableColumn id="5" xr3:uid="{44126531-1251-489D-817D-0BB675AD4463}" name="Sector" dataDxfId="94" dataCellStyle="Normal 2"/>
    <tableColumn id="3" xr3:uid="{B0C9D6BC-CD8D-487B-AAF5-C67B584CF297}" name="Commodities (comma-seperated)" dataDxfId="93" dataCellStyle="Normal 2"/>
    <tableColumn id="4" xr3:uid="{647342AE-9A02-48F4-8A87-5A810456D069}" name="Stock exchange listing or company website " dataDxfId="92"/>
    <tableColumn id="8" xr3:uid="{A71D3E18-CE7F-4A3A-9C59-406CFD09BD83}" name="Audited financial statement (or balance sheet, cash flows, profit/loss statement if unavailable)" dataDxfId="91"/>
    <tableColumn id="6" xr3:uid="{2A2434D1-ADCC-40FE-8B5D-B8088719FA46}" name="Payments to Governments Report" dataDxfId="90">
      <calculatedColumnFormula>SUMIF(Table10[Company],Companies[[#This Row],[Full company name]],Table10[Revenue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4" totalsRowShown="0" headerRowDxfId="21">
  <autoFilter ref="N2:P74" xr:uid="{00000000-0009-0000-0100-000005000000}"/>
  <sortState xmlns:xlrd2="http://schemas.microsoft.com/office/spreadsheetml/2017/richdata2" ref="N3:P72">
    <sortCondition ref="N2:N72"/>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E21" totalsRowShown="0" headerRowDxfId="89" dataDxfId="88" tableBorderDxfId="87" headerRowCellStyle="Normal 2">
  <autoFilter ref="B14:E21" xr:uid="{A8B4B39C-0D0F-4818-88C8-91C925EC55AF}"/>
  <tableColumns count="4">
    <tableColumn id="1" xr3:uid="{A514468B-E09B-48E0-A959-4DFDD8AB4C35}" name="Full name of agency" dataDxfId="86"/>
    <tableColumn id="4" xr3:uid="{E93FD104-7FE2-4A59-B947-6626A8244D37}" name="Agency type" dataDxfId="85" dataCellStyle="Normal 2"/>
    <tableColumn id="2" xr3:uid="{AB7B7E22-1DB9-44DD-B707-BD73D8566D73}" name="ID number (if applicable)" dataDxfId="84"/>
    <tableColumn id="3" xr3:uid="{D4ED04ED-28EF-4370-8F5D-96FBFBDE5D1D}" name="Total reported" dataDxfId="83">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255:J272" totalsRowShown="0" headerRowDxfId="82" dataDxfId="81" tableBorderDxfId="80" headerRowCellStyle="Normal 2">
  <autoFilter ref="B255:J272" xr:uid="{BB4EE31E-36E6-444B-8B65-954004E3DCB7}"/>
  <tableColumns count="9">
    <tableColumn id="1" xr3:uid="{F5AA4BF4-7DA0-4C74-9A5B-14547F26D1B1}" name="Full project name" dataDxfId="79"/>
    <tableColumn id="2" xr3:uid="{685B8D42-EFD0-4DC2-BE10-28D18E979777}" name="Legal agreement reference number(s): contract, licence, lease, concession, …" dataDxfId="78"/>
    <tableColumn id="3" xr3:uid="{603E42CC-ECFB-4B1F-A620-0AA181E1F649}" name="Affiliated companies, start with Operator" dataDxfId="77"/>
    <tableColumn id="5" xr3:uid="{228121AB-6AF3-45CE-A57C-DE91B9AADBA7}" name="Commodities (one commodity/row)" dataDxfId="76" dataCellStyle="Normal 2"/>
    <tableColumn id="6" xr3:uid="{235ED50D-2537-4E98-9096-D0CE3E3A0720}" name="Status" dataDxfId="75"/>
    <tableColumn id="7" xr3:uid="{AD7BD532-EFD5-4B42-9DCF-ACD36F766A33}" name="Production (volume)" dataDxfId="74"/>
    <tableColumn id="8" xr3:uid="{8F48E404-F666-43CF-B215-2413E02429D2}" name="Unit" dataDxfId="73"/>
    <tableColumn id="9" xr3:uid="{2E15003C-1852-483F-B320-AD9DABEF1059}" name="Production (value)" dataDxfId="72" dataCellStyle="Normal 2"/>
    <tableColumn id="10" xr3:uid="{AFFC1E31-5241-4FC5-9872-AB13888FD0EC}" name="Currency" dataDxfId="71"/>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45" totalsRowShown="0" headerRowDxfId="70" dataDxfId="69">
  <autoFilter ref="B21:K45" xr:uid="{00000000-0009-0000-0100-000006000000}"/>
  <tableColumns count="10">
    <tableColumn id="8" xr3:uid="{00000000-0010-0000-0000-000008000000}" name="GFS Level 1" dataDxfId="68">
      <calculatedColumnFormula>IFERROR(VLOOKUP(Government_revenues_table[[#This Row],[GFS Classification]],Table6_GFS_codes_classification[],COLUMNS($F:F)+3,FALSE),"Do not enter data")</calculatedColumnFormula>
    </tableColumn>
    <tableColumn id="9" xr3:uid="{00000000-0010-0000-0000-000009000000}" name="GFS Level 2" dataDxfId="67">
      <calculatedColumnFormula>IFERROR(VLOOKUP(Government_revenues_table[[#This Row],[GFS Classification]],Table6_GFS_codes_classification[],COLUMNS($F:G)+3,FALSE),"Do not enter data")</calculatedColumnFormula>
    </tableColumn>
    <tableColumn id="10" xr3:uid="{00000000-0010-0000-0000-00000A000000}" name="GFS Level 3" dataDxfId="66">
      <calculatedColumnFormula>IFERROR(VLOOKUP(Government_revenues_table[[#This Row],[GFS Classification]],Table6_GFS_codes_classification[],COLUMNS($F:H)+3,FALSE),"Do not enter data")</calculatedColumnFormula>
    </tableColumn>
    <tableColumn id="7" xr3:uid="{00000000-0010-0000-0000-000007000000}" name="GFS Level 4" dataDxfId="65">
      <calculatedColumnFormula>IFERROR(VLOOKUP(Government_revenues_table[[#This Row],[GFS Classification]],Table6_GFS_codes_classification[],COLUMNS($F:I)+3,FALSE),"Do not enter data")</calculatedColumnFormula>
    </tableColumn>
    <tableColumn id="1" xr3:uid="{00000000-0010-0000-0000-000001000000}" name="GFS Classification" dataDxfId="64"/>
    <tableColumn id="11" xr3:uid="{00000000-0010-0000-0000-00000B000000}" name="Sector" dataDxfId="63"/>
    <tableColumn id="3" xr3:uid="{00000000-0010-0000-0000-000003000000}" name="Revenue stream name" dataDxfId="62"/>
    <tableColumn id="4" xr3:uid="{00000000-0010-0000-0000-000004000000}" name="Government entity" dataDxfId="61"/>
    <tableColumn id="5" xr3:uid="{00000000-0010-0000-0000-000005000000}" name="Revenue value" dataDxfId="60"/>
    <tableColumn id="2" xr3:uid="{717E21EE-FF78-4681-8A7C-9B91BD3462F9}" name="Currency" dataDxfId="59"/>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1063" totalsRowShown="0" headerRowDxfId="58" dataDxfId="57">
  <autoFilter ref="B14:N1063" xr:uid="{F6A9E8DB-AAD3-4F23-BDF8-F73CD40C929E}">
    <filterColumn colId="9">
      <filters>
        <filter val="Yes"/>
      </filters>
    </filterColumn>
  </autoFilter>
  <tableColumns count="13">
    <tableColumn id="7" xr3:uid="{B0B955AC-7B0F-4E2F-A90F-081F8DF53075}" name="Sector" dataDxfId="56">
      <calculatedColumnFormula>VLOOKUP(C15,Companies[],3,FALSE)</calculatedColumnFormula>
    </tableColumn>
    <tableColumn id="1" xr3:uid="{F4BA65A6-3315-4982-8AD1-6233F51539B3}" name="Company" dataDxfId="55"/>
    <tableColumn id="3" xr3:uid="{4A565997-97E1-47A8-8ADC-39016648A467}" name="Government entity" dataDxfId="54"/>
    <tableColumn id="4" xr3:uid="{75F55348-A345-4AA0-B61D-0C0295D72872}" name="Revenue stream name" dataDxfId="53"/>
    <tableColumn id="5" xr3:uid="{8F7A06AD-203D-4268-8054-4B0336697888}" name="Levied on project (Y/N)" dataDxfId="52"/>
    <tableColumn id="6" xr3:uid="{9B64602E-90E7-4EA8-BE6A-A27376494140}" name="Reported by project (Y/N)" dataDxfId="51"/>
    <tableColumn id="2" xr3:uid="{43916E52-B1CF-479E-90B0-1D04D88358CC}" name="Project name" dataDxfId="50"/>
    <tableColumn id="13" xr3:uid="{34B04123-A3F5-4642-9FBB-D99F80C5C76E}" name="Reporting currency" dataDxfId="49"/>
    <tableColumn id="14" xr3:uid="{6349802A-D43D-4C34-8E59-A12205BD358D}" name="Revenue value" dataDxfId="48"/>
    <tableColumn id="18" xr3:uid="{9520FDAE-EF49-4183-894D-5E5291D023E4}" name="Payment made in-kind (Y/N)" dataDxfId="47"/>
    <tableColumn id="8" xr3:uid="{A773D8BD-C33D-417F-8B52-0168D9E80008}" name="In-kind volume (if applicable)" dataDxfId="46"/>
    <tableColumn id="9" xr3:uid="{BED2E64F-7F4B-4636-8EC9-DCC71768D73F}" name="Unit (if applicable)" dataDxfId="45"/>
    <tableColumn id="10" xr3:uid="{A6754352-A303-4E88-808C-7F5939247080}" name="Comments" data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30" headerRowBorderDxfId="28" tableBorderDxfId="29">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5" Type="http://schemas.openxmlformats.org/officeDocument/2006/relationships/printerSettings" Target="../printerSettings/printerSettings2.bin"/><Relationship Id="rId4" Type="http://schemas.openxmlformats.org/officeDocument/2006/relationships/hyperlink" Target="https://eiti.org/document/standard"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21" Type="http://schemas.openxmlformats.org/officeDocument/2006/relationships/hyperlink" Target="https://eiti.org/document/standard" TargetMode="External"/><Relationship Id="rId34" Type="http://schemas.openxmlformats.org/officeDocument/2006/relationships/hyperlink" Target="https://ahu.go.id/pencarian/profil-pemilik-manfaat" TargetMode="External"/><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s://bo.ahu.go.id/" TargetMode="External"/><Relationship Id="rId38" Type="http://schemas.openxmlformats.org/officeDocument/2006/relationships/printerSettings" Target="../printerSettings/printerSettings3.bin"/><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s://geoportal.esdm.go.id/minerba/"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s://bo.ahu.go.id/" TargetMode="External"/><Relationship Id="rId37" Type="http://schemas.openxmlformats.org/officeDocument/2006/relationships/hyperlink" Target="https://www.bps.go.id/exim/"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36" Type="http://schemas.openxmlformats.org/officeDocument/2006/relationships/hyperlink" Target="https://www.bps.go.id/statictable/2009/06/15/1092/produksi-minyak-bumi-dan-gas-alam-1996-2021.html"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s://perizinan.esdm.go.id/"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s://geoportal.esdm.go.id/migas/" TargetMode="External"/><Relationship Id="rId35" Type="http://schemas.openxmlformats.org/officeDocument/2006/relationships/hyperlink" Target="https://geoportal.esdm.go.id/emo" TargetMode="External"/><Relationship Id="rId8" Type="http://schemas.openxmlformats.org/officeDocument/2006/relationships/hyperlink" Target="https://eiti.org/document/standard" TargetMode="External"/><Relationship Id="rId3" Type="http://schemas.openxmlformats.org/officeDocument/2006/relationships/hyperlink" Target="https://eiti.org/document/standard"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pamapersada.com/About/Bod?lng=ID" TargetMode="External"/><Relationship Id="rId117" Type="http://schemas.openxmlformats.org/officeDocument/2006/relationships/table" Target="../tables/table2.xml"/><Relationship Id="rId21" Type="http://schemas.openxmlformats.org/officeDocument/2006/relationships/hyperlink" Target="https://ptdtr.business.site/" TargetMode="External"/><Relationship Id="rId42" Type="http://schemas.openxmlformats.org/officeDocument/2006/relationships/hyperlink" Target="https://itmg.co.id/" TargetMode="External"/><Relationship Id="rId47" Type="http://schemas.openxmlformats.org/officeDocument/2006/relationships/hyperlink" Target="https://www.energyequity.co.id/" TargetMode="External"/><Relationship Id="rId63" Type="http://schemas.openxmlformats.org/officeDocument/2006/relationships/hyperlink" Target="https://www.hcml.co.id/" TargetMode="External"/><Relationship Id="rId68" Type="http://schemas.openxmlformats.org/officeDocument/2006/relationships/hyperlink" Target="https://www.medcoenergi.com/" TargetMode="External"/><Relationship Id="rId84" Type="http://schemas.openxmlformats.org/officeDocument/2006/relationships/hyperlink" Target="https://www.seleraya.co.id/" TargetMode="External"/><Relationship Id="rId89" Type="http://schemas.openxmlformats.org/officeDocument/2006/relationships/hyperlink" Target="https://texcalenergy.com/" TargetMode="External"/><Relationship Id="rId112" Type="http://schemas.openxmlformats.org/officeDocument/2006/relationships/hyperlink" Target="http://www.singlurus.com/reports_2009.php" TargetMode="External"/><Relationship Id="rId16" Type="http://schemas.openxmlformats.org/officeDocument/2006/relationships/hyperlink" Target="https://www.ptba.co.id/" TargetMode="External"/><Relationship Id="rId107" Type="http://schemas.openxmlformats.org/officeDocument/2006/relationships/hyperlink" Target="https://sakariresources.com/investor-relations/annual-reports/" TargetMode="External"/><Relationship Id="rId11" Type="http://schemas.openxmlformats.org/officeDocument/2006/relationships/hyperlink" Target="https://merdekacoppergold.com/en/our-business/wetar-copper-mine/" TargetMode="External"/><Relationship Id="rId32" Type="http://schemas.openxmlformats.org/officeDocument/2006/relationships/hyperlink" Target="https://mlpmining.com/" TargetMode="External"/><Relationship Id="rId37" Type="http://schemas.openxmlformats.org/officeDocument/2006/relationships/hyperlink" Target="http://www.mascoal.co.id/" TargetMode="External"/><Relationship Id="rId53" Type="http://schemas.openxmlformats.org/officeDocument/2006/relationships/hyperlink" Target="https://indonesia.chevron.com/en/our-businesses" TargetMode="External"/><Relationship Id="rId58" Type="http://schemas.openxmlformats.org/officeDocument/2006/relationships/hyperlink" Target="https://phe.pertamina.com/" TargetMode="External"/><Relationship Id="rId74" Type="http://schemas.openxmlformats.org/officeDocument/2006/relationships/hyperlink" Target="https://www.pertamina.com/id/news-room/energia-news/phe-raja-tempirai-tajak-sumur-perdana-pasca-alih-kelola" TargetMode="External"/><Relationship Id="rId79" Type="http://schemas.openxmlformats.org/officeDocument/2006/relationships/hyperlink" Target="https://phi.pertamina.com/" TargetMode="External"/><Relationship Id="rId102" Type="http://schemas.openxmlformats.org/officeDocument/2006/relationships/hyperlink" Target="https://merdekacoppergold.com/en/investors/reports/" TargetMode="External"/><Relationship Id="rId5" Type="http://schemas.openxmlformats.org/officeDocument/2006/relationships/hyperlink" Target="https://adaro.com/id" TargetMode="External"/><Relationship Id="rId90" Type="http://schemas.openxmlformats.org/officeDocument/2006/relationships/hyperlink" Target="https://www.adaro.com/files/news/berkas_eng/2110/ADRO%2020220302%20LK%20AEI%20FY2021.pdf" TargetMode="External"/><Relationship Id="rId95" Type="http://schemas.openxmlformats.org/officeDocument/2006/relationships/hyperlink" Target="https://www.chevron.com/-/media/chevron/annual-report/2021/documents/2021-Annual-Report.pdf" TargetMode="External"/><Relationship Id="rId22" Type="http://schemas.openxmlformats.org/officeDocument/2006/relationships/hyperlink" Target="https://ptfi.co.id/en" TargetMode="External"/><Relationship Id="rId27" Type="http://schemas.openxmlformats.org/officeDocument/2006/relationships/hyperlink" Target="https://www.kpc.co.id/" TargetMode="External"/><Relationship Id="rId43" Type="http://schemas.openxmlformats.org/officeDocument/2006/relationships/hyperlink" Target="https://www.vale.com/indonesia" TargetMode="External"/><Relationship Id="rId48" Type="http://schemas.openxmlformats.org/officeDocument/2006/relationships/hyperlink" Target="https://www.medcoenergi.com/id/our-operation/oil_gas_ep/ajax_load_node/86" TargetMode="External"/><Relationship Id="rId64" Type="http://schemas.openxmlformats.org/officeDocument/2006/relationships/hyperlink" Target="https://www.job-tomori.com/ContactUs.aspx" TargetMode="External"/><Relationship Id="rId69" Type="http://schemas.openxmlformats.org/officeDocument/2006/relationships/hyperlink" Target="https://www.petronas.com/media/media-releases/petronas-wins-north-ketapang-block-indonesia-petroleum-bid-round-2021-0" TargetMode="External"/><Relationship Id="rId113" Type="http://schemas.openxmlformats.org/officeDocument/2006/relationships/hyperlink" Target="https://timah.com/blog/investor-relations/financial-performance-report.html" TargetMode="External"/><Relationship Id="rId118" Type="http://schemas.openxmlformats.org/officeDocument/2006/relationships/table" Target="../tables/table3.xml"/><Relationship Id="rId80" Type="http://schemas.openxmlformats.org/officeDocument/2006/relationships/hyperlink" Target="https://phi.pertamina.com/" TargetMode="External"/><Relationship Id="rId85" Type="http://schemas.openxmlformats.org/officeDocument/2006/relationships/hyperlink" Target="http://tiarabumi.com/" TargetMode="External"/><Relationship Id="rId12" Type="http://schemas.openxmlformats.org/officeDocument/2006/relationships/hyperlink" Target="https://www.beraucoalenergy.co.id/" TargetMode="External"/><Relationship Id="rId17" Type="http://schemas.openxmlformats.org/officeDocument/2006/relationships/hyperlink" Target="https://bumimerapienergi.wordpress.com/about-bme/" TargetMode="External"/><Relationship Id="rId33" Type="http://schemas.openxmlformats.org/officeDocument/2006/relationships/hyperlink" Target="https://www.mgmcoal.com/" TargetMode="External"/><Relationship Id="rId38" Type="http://schemas.openxmlformats.org/officeDocument/2006/relationships/hyperlink" Target="https://www.beraucoalenergy.co.id/" TargetMode="External"/><Relationship Id="rId59" Type="http://schemas.openxmlformats.org/officeDocument/2006/relationships/hyperlink" Target="https://www.eni.com/en-IT/operations/indonesia-jangkrik.html" TargetMode="External"/><Relationship Id="rId103" Type="http://schemas.openxmlformats.org/officeDocument/2006/relationships/hyperlink" Target="https://www.beraucoalenergy.co.id/category/financial-report/" TargetMode="External"/><Relationship Id="rId108" Type="http://schemas.openxmlformats.org/officeDocument/2006/relationships/hyperlink" Target="http://www.harumenergy.com/id/investor-relations/38/laporan-keuangan" TargetMode="External"/><Relationship Id="rId54" Type="http://schemas.openxmlformats.org/officeDocument/2006/relationships/hyperlink" Target="https://www.medcoenergi.com/" TargetMode="External"/><Relationship Id="rId70" Type="http://schemas.openxmlformats.org/officeDocument/2006/relationships/hyperlink" Target="https://www.pertamina.com/en/engagemet-with-eiti" TargetMode="External"/><Relationship Id="rId75" Type="http://schemas.openxmlformats.org/officeDocument/2006/relationships/hyperlink" Target="https://www.medcoenergi.com/id/our-operation/oil_gas_ep/ajax_load_node/94" TargetMode="External"/><Relationship Id="rId91" Type="http://schemas.openxmlformats.org/officeDocument/2006/relationships/hyperlink" Target="https://www.idx.co.id/en/listed-companies/financial-statements-and-annual-report/" TargetMode="External"/><Relationship Id="rId96" Type="http://schemas.openxmlformats.org/officeDocument/2006/relationships/hyperlink" Target="https://www.chevron.com/-/media/chevron/annual-report/2021/documents/2021-Annual-Report.pdf" TargetMode="External"/><Relationship Id="rId1" Type="http://schemas.openxmlformats.org/officeDocument/2006/relationships/hyperlink" Target="mailto:data@eiti.org" TargetMode="External"/><Relationship Id="rId6" Type="http://schemas.openxmlformats.org/officeDocument/2006/relationships/hyperlink" Target="https://www.adimitra-baratama.co.id/" TargetMode="External"/><Relationship Id="rId23" Type="http://schemas.openxmlformats.org/officeDocument/2006/relationships/hyperlink" Target="https://gagnikel.com/" TargetMode="External"/><Relationship Id="rId28" Type="http://schemas.openxmlformats.org/officeDocument/2006/relationships/hyperlink" Target="https://ksm-coal.com/" TargetMode="External"/><Relationship Id="rId49" Type="http://schemas.openxmlformats.org/officeDocument/2006/relationships/hyperlink" Target="https://www.medcoenergi.com/" TargetMode="External"/><Relationship Id="rId114" Type="http://schemas.openxmlformats.org/officeDocument/2006/relationships/hyperlink" Target="https://itmg.co.id/en/investor-relations/financial-report" TargetMode="External"/><Relationship Id="rId10" Type="http://schemas.openxmlformats.org/officeDocument/2006/relationships/hyperlink" Target="http://www.bssr.co.id/index.php" TargetMode="External"/><Relationship Id="rId31" Type="http://schemas.openxmlformats.org/officeDocument/2006/relationships/hyperlink" Target="http://www.harumenergy.com/en/operations/14/overview-of-subsidiaries" TargetMode="External"/><Relationship Id="rId44" Type="http://schemas.openxmlformats.org/officeDocument/2006/relationships/hyperlink" Target="https://www.venusintiperkasa.co.id/" TargetMode="External"/><Relationship Id="rId52" Type="http://schemas.openxmlformats.org/officeDocument/2006/relationships/hyperlink" Target="https://indonesia.chevron.com/" TargetMode="External"/><Relationship Id="rId60" Type="http://schemas.openxmlformats.org/officeDocument/2006/relationships/hyperlink" Target="https://www.citic.com/ar2014/English/business-and-financial-review/resources-energy.html" TargetMode="External"/><Relationship Id="rId65" Type="http://schemas.openxmlformats.org/officeDocument/2006/relationships/hyperlink" Target="https://kangean-energy.com/" TargetMode="External"/><Relationship Id="rId73" Type="http://schemas.openxmlformats.org/officeDocument/2006/relationships/hyperlink" Target="http://www.rhpetrogas.com/" TargetMode="External"/><Relationship Id="rId78" Type="http://schemas.openxmlformats.org/officeDocument/2006/relationships/hyperlink" Target="https://phi.pertamina.com/" TargetMode="External"/><Relationship Id="rId81" Type="http://schemas.openxmlformats.org/officeDocument/2006/relationships/hyperlink" Target="https://www.seleraya.co.id/belida/" TargetMode="External"/><Relationship Id="rId86" Type="http://schemas.openxmlformats.org/officeDocument/2006/relationships/hyperlink" Target="https://www.sakaenergi.com/" TargetMode="External"/><Relationship Id="rId94" Type="http://schemas.openxmlformats.org/officeDocument/2006/relationships/hyperlink" Target="https://www.bp.com/content/dam/bp/business-sites/en/global/corporate/pdfs/investors/bp-annual-report-and-form-20f-2021.pdf" TargetMode="External"/><Relationship Id="rId99" Type="http://schemas.openxmlformats.org/officeDocument/2006/relationships/hyperlink" Target="https://www.vale.com/indonesia/financial-statements" TargetMode="External"/><Relationship Id="rId101" Type="http://schemas.openxmlformats.org/officeDocument/2006/relationships/hyperlink" Target="http://www.bssr.co.id/index.php/investor-relations/financial-statement" TargetMode="External"/><Relationship Id="rId4" Type="http://schemas.openxmlformats.org/officeDocument/2006/relationships/hyperlink" Target="https://alamjayapratama.com/" TargetMode="External"/><Relationship Id="rId9" Type="http://schemas.openxmlformats.org/officeDocument/2006/relationships/hyperlink" Target="https://www.arutmin.com/en" TargetMode="External"/><Relationship Id="rId13" Type="http://schemas.openxmlformats.org/officeDocument/2006/relationships/hyperlink" Target="http://www.suthraresources.com/" TargetMode="External"/><Relationship Id="rId18" Type="http://schemas.openxmlformats.org/officeDocument/2006/relationships/hyperlink" Target="https://cde-coal.com/" TargetMode="External"/><Relationship Id="rId39" Type="http://schemas.openxmlformats.org/officeDocument/2006/relationships/hyperlink" Target="http://www.singlurus.com/" TargetMode="External"/><Relationship Id="rId109" Type="http://schemas.openxmlformats.org/officeDocument/2006/relationships/hyperlink" Target="http://www.lannaharita.com/report.php" TargetMode="External"/><Relationship Id="rId34" Type="http://schemas.openxmlformats.org/officeDocument/2006/relationships/hyperlink" Target="https://www.mmecoal.com/" TargetMode="External"/><Relationship Id="rId50" Type="http://schemas.openxmlformats.org/officeDocument/2006/relationships/hyperlink" Target="https://www.medcoenergi.com/id/our-operation/oil_gas_ep/ajax_load_node/159" TargetMode="External"/><Relationship Id="rId55" Type="http://schemas.openxmlformats.org/officeDocument/2006/relationships/hyperlink" Target="https://pertamina.com/en/news-room/news-release/pertamina-hulu-rokan-succeed-drilling-faster" TargetMode="External"/><Relationship Id="rId76" Type="http://schemas.openxmlformats.org/officeDocument/2006/relationships/hyperlink" Target="https://www.medcoenergi.com/en/our-operation/oil_gas_ep/ajax_load_node/91" TargetMode="External"/><Relationship Id="rId97" Type="http://schemas.openxmlformats.org/officeDocument/2006/relationships/hyperlink" Target="http://www.bssr.co.id/images/pdf/Laporan_Keuangan_Interim_periode_31_Maret_2021.pdf" TargetMode="External"/><Relationship Id="rId104" Type="http://schemas.openxmlformats.org/officeDocument/2006/relationships/hyperlink" Target="https://www.goldenenergymines.com/id/financial-report-2/" TargetMode="External"/><Relationship Id="rId7" Type="http://schemas.openxmlformats.org/officeDocument/2006/relationships/hyperlink" Target="https://antam.com/en" TargetMode="External"/><Relationship Id="rId71" Type="http://schemas.openxmlformats.org/officeDocument/2006/relationships/hyperlink" Target="http://www.petrochina.co.id/" TargetMode="External"/><Relationship Id="rId92" Type="http://schemas.openxmlformats.org/officeDocument/2006/relationships/hyperlink" Target="https://www.idx.co.id/en/listed-companies/financial-statements-and-annual-report/" TargetMode="External"/><Relationship Id="rId2" Type="http://schemas.openxmlformats.org/officeDocument/2006/relationships/hyperlink" Target="mailto:data@eiti.org" TargetMode="External"/><Relationship Id="rId29" Type="http://schemas.openxmlformats.org/officeDocument/2006/relationships/hyperlink" Target="http://www.harumenergy.com/id/operations/14/gambaran-anak-perusahaan" TargetMode="External"/><Relationship Id="rId24" Type="http://schemas.openxmlformats.org/officeDocument/2006/relationships/hyperlink" Target="https://itmg.co.id/" TargetMode="External"/><Relationship Id="rId40" Type="http://schemas.openxmlformats.org/officeDocument/2006/relationships/hyperlink" Target="https://bumimineralsulawesi.com/" TargetMode="External"/><Relationship Id="rId45" Type="http://schemas.openxmlformats.org/officeDocument/2006/relationships/hyperlink" Target="https://www.bp.com/en_id/indonesia/home/who-we-are/contact-us.html" TargetMode="External"/><Relationship Id="rId66" Type="http://schemas.openxmlformats.org/officeDocument/2006/relationships/hyperlink" Target="https://www.medcoenergi.com/" TargetMode="External"/><Relationship Id="rId87" Type="http://schemas.openxmlformats.org/officeDocument/2006/relationships/hyperlink" Target="https://www.sakaenergi.com/" TargetMode="External"/><Relationship Id="rId110" Type="http://schemas.openxmlformats.org/officeDocument/2006/relationships/hyperlink" Target="http://www.harumenergy.com/en/investor-relations/37/annual-report" TargetMode="External"/><Relationship Id="rId115" Type="http://schemas.openxmlformats.org/officeDocument/2006/relationships/printerSettings" Target="../printerSettings/printerSettings4.bin"/><Relationship Id="rId61" Type="http://schemas.openxmlformats.org/officeDocument/2006/relationships/hyperlink" Target="https://www.eni.com/en-IT/media/press-release/2012/05/eni-awarded-east-sepinggan-block-in-indonesia.html" TargetMode="External"/><Relationship Id="rId82" Type="http://schemas.openxmlformats.org/officeDocument/2006/relationships/hyperlink" Target="https://langgak.sprcorp.com/" TargetMode="External"/><Relationship Id="rId19" Type="http://schemas.openxmlformats.org/officeDocument/2006/relationships/hyperlink" Target="https://www.bumisuksesindo.com/" TargetMode="External"/><Relationship Id="rId14" Type="http://schemas.openxmlformats.org/officeDocument/2006/relationships/hyperlink" Target="https://bintangdelapan.com/" TargetMode="External"/><Relationship Id="rId30" Type="http://schemas.openxmlformats.org/officeDocument/2006/relationships/hyperlink" Target="http://www.lannaharita.com/home.php" TargetMode="External"/><Relationship Id="rId35" Type="http://schemas.openxmlformats.org/officeDocument/2006/relationships/hyperlink" Target="https://www.menaraciptamulia.com/" TargetMode="External"/><Relationship Id="rId56" Type="http://schemas.openxmlformats.org/officeDocument/2006/relationships/hyperlink" Target="https://phi.pertamina.com/en/information-media/pt-pertamina-hulu-sanga-sanga-received-government-incentive-approval" TargetMode="External"/><Relationship Id="rId77" Type="http://schemas.openxmlformats.org/officeDocument/2006/relationships/hyperlink" Target="https://pep.pertamina.com/kontak" TargetMode="External"/><Relationship Id="rId100" Type="http://schemas.openxmlformats.org/officeDocument/2006/relationships/hyperlink" Target="http://www.bumiresources.com/en" TargetMode="External"/><Relationship Id="rId105" Type="http://schemas.openxmlformats.org/officeDocument/2006/relationships/hyperlink" Target="https://merdekacoppergold.com/en/investors/reports/" TargetMode="External"/><Relationship Id="rId8" Type="http://schemas.openxmlformats.org/officeDocument/2006/relationships/hyperlink" Target="http://www.bssr.co.id/index.php/business-units/agm" TargetMode="External"/><Relationship Id="rId51" Type="http://schemas.openxmlformats.org/officeDocument/2006/relationships/hyperlink" Target="http://www.petrochina.co.id/SitePages/Home_Page.aspx" TargetMode="External"/><Relationship Id="rId72" Type="http://schemas.openxmlformats.org/officeDocument/2006/relationships/hyperlink" Target="http://www.rhpetrogas.com/" TargetMode="External"/><Relationship Id="rId93" Type="http://schemas.openxmlformats.org/officeDocument/2006/relationships/hyperlink" Target="https://www.idx.co.id/en/listed-companies/financial-statements-and-annual-report/" TargetMode="External"/><Relationship Id="rId98" Type="http://schemas.openxmlformats.org/officeDocument/2006/relationships/hyperlink" Target="https://itmg.co.id/en/investor-relations/financial-report" TargetMode="External"/><Relationship Id="rId3" Type="http://schemas.openxmlformats.org/officeDocument/2006/relationships/hyperlink" Target="https://eiti.org/summary-data-template" TargetMode="External"/><Relationship Id="rId25" Type="http://schemas.openxmlformats.org/officeDocument/2006/relationships/hyperlink" Target="https://www.sakariresources.com/our-business/jembayan-mine/" TargetMode="External"/><Relationship Id="rId46" Type="http://schemas.openxmlformats.org/officeDocument/2006/relationships/hyperlink" Target="https://indonesia.chevron.com/en/our-businesses" TargetMode="External"/><Relationship Id="rId67" Type="http://schemas.openxmlformats.org/officeDocument/2006/relationships/hyperlink" Target="https://www.medcoenergi.com/id/our-operation/oil_gas_ep/ajax_load_node/161" TargetMode="External"/><Relationship Id="rId116" Type="http://schemas.openxmlformats.org/officeDocument/2006/relationships/table" Target="../tables/table1.xml"/><Relationship Id="rId20" Type="http://schemas.openxmlformats.org/officeDocument/2006/relationships/hyperlink" Target="https://ces-coal.com/about-us/" TargetMode="External"/><Relationship Id="rId41" Type="http://schemas.openxmlformats.org/officeDocument/2006/relationships/hyperlink" Target="https://timah.com/" TargetMode="External"/><Relationship Id="rId62" Type="http://schemas.openxmlformats.org/officeDocument/2006/relationships/hyperlink" Target="https://www.exxonmobil.co.id/en-ID/Company/Overview/Who-we-are/Cepu-block" TargetMode="External"/><Relationship Id="rId83" Type="http://schemas.openxmlformats.org/officeDocument/2006/relationships/hyperlink" Target="https://phi.pertamina.com/" TargetMode="External"/><Relationship Id="rId88" Type="http://schemas.openxmlformats.org/officeDocument/2006/relationships/hyperlink" Target="https://www.starenergy.co.id/" TargetMode="External"/><Relationship Id="rId111" Type="http://schemas.openxmlformats.org/officeDocument/2006/relationships/hyperlink" Target="https://www.beraucoalenergy.co.id/category/financial-report/" TargetMode="External"/><Relationship Id="rId15" Type="http://schemas.openxmlformats.org/officeDocument/2006/relationships/hyperlink" Target="https://www.goldenenergymines.com/" TargetMode="External"/><Relationship Id="rId36" Type="http://schemas.openxmlformats.org/officeDocument/2006/relationships/hyperlink" Target="https://msptin.co.id/" TargetMode="External"/><Relationship Id="rId57" Type="http://schemas.openxmlformats.org/officeDocument/2006/relationships/hyperlink" Target="https://www.medcoenergi.com/id/our-operation/oil_gas_ep/ajax_load_node/89" TargetMode="External"/><Relationship Id="rId106" Type="http://schemas.openxmlformats.org/officeDocument/2006/relationships/hyperlink" Target="https://ptfi.co.id/id/publication"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5.bin"/><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eiti-summary-data-templat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 Id="rId9"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opLeftCell="A26" zoomScale="70" zoomScaleNormal="70" workbookViewId="0">
      <selection activeCell="G4" sqref="G4"/>
    </sheetView>
  </sheetViews>
  <sheetFormatPr defaultColWidth="4" defaultRowHeight="24" customHeight="1"/>
  <cols>
    <col min="1" max="1" width="4" style="17"/>
    <col min="2" max="2" width="4" style="17" hidden="1" customWidth="1"/>
    <col min="3" max="3" width="76.5703125" style="17" customWidth="1"/>
    <col min="4" max="4" width="2.85546875" style="17" customWidth="1"/>
    <col min="5" max="5" width="56.140625" style="17" customWidth="1"/>
    <col min="6" max="6" width="2.85546875" style="17" customWidth="1"/>
    <col min="7" max="7" width="50.5703125" style="17" customWidth="1"/>
    <col min="8" max="16384" width="4" style="17"/>
  </cols>
  <sheetData>
    <row r="1" spans="3:7" ht="15.75" customHeight="1">
      <c r="C1" s="18"/>
      <c r="D1" s="206"/>
      <c r="E1" s="206"/>
      <c r="F1" s="206"/>
      <c r="G1" s="206"/>
    </row>
    <row r="2" spans="3:7" ht="15">
      <c r="C2" s="206"/>
      <c r="D2" s="206"/>
      <c r="E2" s="206"/>
      <c r="F2" s="206"/>
      <c r="G2" s="206"/>
    </row>
    <row r="3" spans="3:7" ht="15">
      <c r="C3" s="206"/>
      <c r="D3" s="206"/>
      <c r="E3" s="225"/>
      <c r="F3" s="206"/>
      <c r="G3" s="225"/>
    </row>
    <row r="4" spans="3:7" ht="15">
      <c r="C4" s="206"/>
      <c r="D4" s="206"/>
      <c r="E4" s="225" t="s">
        <v>0</v>
      </c>
      <c r="F4" s="206"/>
      <c r="G4" s="226" t="s">
        <v>1</v>
      </c>
    </row>
    <row r="5" spans="3:7" ht="15">
      <c r="C5" s="206"/>
      <c r="D5" s="206"/>
      <c r="E5" s="206"/>
      <c r="F5" s="206"/>
      <c r="G5" s="206"/>
    </row>
    <row r="6" spans="3:7" ht="3.75" customHeight="1">
      <c r="C6" s="206"/>
      <c r="D6" s="206"/>
      <c r="E6" s="206"/>
      <c r="F6" s="206"/>
      <c r="G6" s="206"/>
    </row>
    <row r="7" spans="3:7" ht="3.75" customHeight="1">
      <c r="C7" s="206"/>
      <c r="D7" s="206"/>
      <c r="E7" s="206"/>
      <c r="F7" s="206"/>
      <c r="G7" s="206"/>
    </row>
    <row r="8" spans="3:7" ht="15">
      <c r="C8" s="206"/>
      <c r="D8" s="206"/>
      <c r="E8" s="206"/>
      <c r="F8" s="206"/>
      <c r="G8" s="206"/>
    </row>
    <row r="9" spans="3:7" ht="15">
      <c r="C9" s="38"/>
      <c r="D9" s="39"/>
      <c r="E9" s="39"/>
      <c r="F9" s="227"/>
      <c r="G9" s="227"/>
    </row>
    <row r="10" spans="3:7" ht="22.5">
      <c r="C10" s="112" t="s">
        <v>2</v>
      </c>
      <c r="D10" s="228"/>
      <c r="E10" s="228"/>
      <c r="F10" s="227"/>
      <c r="G10" s="227"/>
    </row>
    <row r="11" spans="3:7" ht="15">
      <c r="C11" s="40" t="s">
        <v>3</v>
      </c>
      <c r="D11" s="41"/>
      <c r="E11" s="41"/>
      <c r="F11" s="227"/>
      <c r="G11" s="227"/>
    </row>
    <row r="12" spans="3:7" ht="15">
      <c r="C12" s="38"/>
      <c r="D12" s="39"/>
      <c r="E12" s="39"/>
      <c r="F12" s="227"/>
      <c r="G12" s="227"/>
    </row>
    <row r="13" spans="3:7" ht="15">
      <c r="C13" s="42" t="s">
        <v>4</v>
      </c>
      <c r="D13" s="39"/>
      <c r="E13" s="39"/>
      <c r="F13" s="227"/>
      <c r="G13" s="227"/>
    </row>
    <row r="14" spans="3:7" ht="15">
      <c r="C14" s="270" t="s">
        <v>5</v>
      </c>
      <c r="D14" s="270"/>
      <c r="E14" s="270"/>
      <c r="F14" s="227"/>
      <c r="G14" s="227"/>
    </row>
    <row r="15" spans="3:7" ht="15">
      <c r="C15" s="43"/>
      <c r="D15" s="43"/>
      <c r="E15" s="43"/>
      <c r="F15" s="227"/>
      <c r="G15" s="227"/>
    </row>
    <row r="16" spans="3:7" ht="15">
      <c r="C16" s="44" t="s">
        <v>6</v>
      </c>
      <c r="D16" s="45"/>
      <c r="E16" s="45"/>
      <c r="F16" s="227"/>
      <c r="G16" s="227"/>
    </row>
    <row r="17" spans="3:7" ht="15">
      <c r="C17" s="46" t="s">
        <v>7</v>
      </c>
      <c r="D17" s="45"/>
      <c r="E17" s="45"/>
      <c r="F17" s="227"/>
      <c r="G17" s="227"/>
    </row>
    <row r="18" spans="3:7" ht="15">
      <c r="C18" s="46" t="s">
        <v>8</v>
      </c>
      <c r="D18" s="45"/>
      <c r="E18" s="45"/>
      <c r="F18" s="227"/>
      <c r="G18" s="227"/>
    </row>
    <row r="19" spans="3:7" ht="15">
      <c r="C19" s="274" t="s">
        <v>9</v>
      </c>
      <c r="D19" s="274"/>
      <c r="E19" s="274"/>
      <c r="F19" s="227"/>
      <c r="G19" s="227"/>
    </row>
    <row r="20" spans="3:7" ht="32.1" customHeight="1">
      <c r="C20" s="269" t="s">
        <v>10</v>
      </c>
      <c r="D20" s="269"/>
      <c r="E20" s="269"/>
      <c r="F20" s="227"/>
      <c r="G20" s="227"/>
    </row>
    <row r="21" spans="3:7" ht="15">
      <c r="C21" s="45"/>
      <c r="D21" s="45"/>
      <c r="E21" s="45"/>
      <c r="F21" s="227"/>
      <c r="G21" s="227"/>
    </row>
    <row r="22" spans="3:7" ht="15">
      <c r="C22" s="44" t="s">
        <v>11</v>
      </c>
      <c r="D22" s="46"/>
      <c r="E22" s="46"/>
      <c r="F22" s="227"/>
      <c r="G22" s="227"/>
    </row>
    <row r="23" spans="3:7" ht="15">
      <c r="C23" s="46"/>
      <c r="D23" s="46"/>
      <c r="E23" s="46"/>
      <c r="F23" s="227"/>
      <c r="G23" s="227"/>
    </row>
    <row r="24" spans="3:7" ht="15">
      <c r="C24" s="47"/>
      <c r="D24" s="228"/>
      <c r="E24" s="228"/>
      <c r="F24" s="227"/>
      <c r="G24" s="227"/>
    </row>
    <row r="25" spans="3:7" ht="15">
      <c r="C25" s="48" t="s">
        <v>12</v>
      </c>
      <c r="D25" s="228"/>
      <c r="E25" s="228"/>
      <c r="F25" s="227"/>
      <c r="G25" s="227"/>
    </row>
    <row r="26" spans="3:7" ht="15">
      <c r="C26" s="49"/>
      <c r="D26" s="228"/>
      <c r="E26" s="228"/>
      <c r="F26" s="227"/>
      <c r="G26" s="227"/>
    </row>
    <row r="27" spans="3:7" ht="15">
      <c r="C27" s="50" t="s">
        <v>13</v>
      </c>
      <c r="D27" s="228"/>
      <c r="E27" s="228"/>
      <c r="F27" s="227"/>
      <c r="G27" s="227"/>
    </row>
    <row r="28" spans="3:7" ht="15">
      <c r="C28" s="50" t="s">
        <v>14</v>
      </c>
      <c r="D28" s="228"/>
      <c r="E28" s="228"/>
      <c r="F28" s="227"/>
      <c r="G28" s="227"/>
    </row>
    <row r="29" spans="3:7" ht="15">
      <c r="C29" s="50" t="s">
        <v>15</v>
      </c>
      <c r="D29" s="228"/>
      <c r="E29" s="228"/>
      <c r="F29" s="227"/>
      <c r="G29" s="227"/>
    </row>
    <row r="30" spans="3:7" ht="15">
      <c r="C30" s="50" t="s">
        <v>16</v>
      </c>
      <c r="D30" s="228"/>
      <c r="E30" s="228"/>
      <c r="F30" s="227"/>
      <c r="G30" s="227"/>
    </row>
    <row r="31" spans="3:7" ht="15">
      <c r="C31" s="50" t="s">
        <v>17</v>
      </c>
      <c r="D31" s="228"/>
      <c r="E31" s="228"/>
      <c r="F31" s="227"/>
      <c r="G31" s="227"/>
    </row>
    <row r="32" spans="3:7" ht="15">
      <c r="C32" s="47"/>
      <c r="D32" s="47"/>
      <c r="E32" s="47"/>
      <c r="F32" s="227"/>
      <c r="G32" s="227"/>
    </row>
    <row r="33" spans="3:7" ht="15">
      <c r="C33" s="267" t="s">
        <v>18</v>
      </c>
      <c r="D33" s="267"/>
      <c r="E33" s="267"/>
      <c r="F33" s="267"/>
      <c r="G33" s="267"/>
    </row>
    <row r="34" spans="3:7" s="19" customFormat="1" ht="15">
      <c r="C34" s="20"/>
      <c r="D34" s="20"/>
      <c r="E34" s="21"/>
      <c r="F34" s="229"/>
      <c r="G34" s="229"/>
    </row>
    <row r="35" spans="3:7" ht="30">
      <c r="C35" s="51" t="s">
        <v>19</v>
      </c>
      <c r="D35" s="206"/>
      <c r="E35" s="208" t="s">
        <v>20</v>
      </c>
      <c r="F35" s="206"/>
      <c r="G35" s="23" t="s">
        <v>21</v>
      </c>
    </row>
    <row r="36" spans="3:7" s="19" customFormat="1" ht="15">
      <c r="C36" s="24"/>
      <c r="D36" s="229"/>
      <c r="E36" s="24"/>
      <c r="F36" s="229"/>
      <c r="G36" s="24"/>
    </row>
    <row r="37" spans="3:7" ht="15">
      <c r="C37" s="44" t="s">
        <v>22</v>
      </c>
      <c r="D37" s="47"/>
      <c r="E37" s="52"/>
      <c r="F37" s="227"/>
      <c r="G37" s="227"/>
    </row>
    <row r="38" spans="3:7" ht="15">
      <c r="C38" s="25"/>
      <c r="D38" s="25"/>
      <c r="E38" s="26"/>
      <c r="F38" s="206"/>
      <c r="G38" s="206"/>
    </row>
    <row r="40" spans="3:7" ht="15.6" customHeight="1">
      <c r="C40" s="53" t="s">
        <v>23</v>
      </c>
      <c r="D40" s="27"/>
      <c r="E40" s="56" t="s">
        <v>24</v>
      </c>
      <c r="F40" s="57"/>
      <c r="G40" s="58"/>
    </row>
    <row r="41" spans="3:7" ht="43.5" customHeight="1">
      <c r="C41" s="54" t="s">
        <v>25</v>
      </c>
      <c r="D41" s="27"/>
      <c r="E41" s="59" t="s">
        <v>26</v>
      </c>
      <c r="F41" s="60"/>
      <c r="G41" s="61"/>
    </row>
    <row r="42" spans="3:7" ht="31.5" customHeight="1">
      <c r="C42" s="54" t="s">
        <v>27</v>
      </c>
      <c r="D42" s="27"/>
      <c r="E42" s="62" t="s">
        <v>28</v>
      </c>
      <c r="F42" s="60"/>
      <c r="G42" s="61"/>
    </row>
    <row r="43" spans="3:7" ht="24" customHeight="1">
      <c r="C43" s="54" t="s">
        <v>29</v>
      </c>
      <c r="D43" s="27"/>
      <c r="E43" s="59" t="s">
        <v>30</v>
      </c>
      <c r="F43" s="60"/>
      <c r="G43" s="61"/>
    </row>
    <row r="44" spans="3:7" ht="48" customHeight="1">
      <c r="C44" s="55" t="s">
        <v>31</v>
      </c>
      <c r="D44" s="27"/>
      <c r="E44" s="63" t="s">
        <v>32</v>
      </c>
      <c r="F44" s="64"/>
      <c r="G44" s="65"/>
    </row>
    <row r="45" spans="3:7" ht="12" customHeight="1" thickBot="1">
      <c r="C45" s="206"/>
      <c r="D45" s="206"/>
      <c r="E45" s="206"/>
      <c r="F45" s="206"/>
      <c r="G45" s="206"/>
    </row>
    <row r="46" spans="3:7" ht="15.6" thickBot="1">
      <c r="C46" s="271" t="s">
        <v>33</v>
      </c>
      <c r="D46" s="272"/>
      <c r="E46" s="272"/>
      <c r="F46" s="272"/>
      <c r="G46" s="273"/>
    </row>
    <row r="47" spans="3:7" ht="15.6" thickBot="1">
      <c r="C47" s="268" t="s">
        <v>34</v>
      </c>
      <c r="D47" s="268"/>
      <c r="E47" s="268"/>
      <c r="F47" s="268"/>
      <c r="G47" s="268"/>
    </row>
    <row r="48" spans="3:7" ht="15.6" thickBot="1">
      <c r="C48" s="25"/>
      <c r="D48" s="25"/>
      <c r="E48" s="25"/>
      <c r="F48" s="25"/>
      <c r="G48" s="206"/>
    </row>
    <row r="49" spans="2:7" ht="15">
      <c r="B49" s="206"/>
      <c r="C49" s="28" t="s">
        <v>35</v>
      </c>
      <c r="D49" s="29"/>
      <c r="E49" s="30"/>
      <c r="F49" s="29"/>
      <c r="G49" s="29"/>
    </row>
    <row r="50" spans="2:7" ht="15">
      <c r="B50" s="206"/>
      <c r="C50" s="266" t="s">
        <v>36</v>
      </c>
      <c r="D50" s="266"/>
      <c r="E50" s="266"/>
      <c r="F50" s="266"/>
      <c r="G50" s="266"/>
    </row>
    <row r="51" spans="2:7" ht="15">
      <c r="B51" s="31" t="s">
        <v>37</v>
      </c>
      <c r="C51" s="32" t="s">
        <v>38</v>
      </c>
      <c r="D51" s="31"/>
      <c r="E51" s="33"/>
      <c r="F51" s="31"/>
      <c r="G51" s="34"/>
    </row>
    <row r="52" spans="2:7" ht="15">
      <c r="B52" s="206"/>
      <c r="C52" s="206"/>
      <c r="D52" s="206"/>
      <c r="E52" s="206"/>
      <c r="F52" s="206"/>
      <c r="G52" s="206"/>
    </row>
    <row r="53" spans="2:7" ht="15">
      <c r="B53" s="206"/>
      <c r="C53" s="206"/>
      <c r="D53" s="206"/>
      <c r="E53" s="206"/>
      <c r="F53" s="206"/>
      <c r="G53" s="206"/>
    </row>
    <row r="54" spans="2:7" ht="15">
      <c r="B54" s="206"/>
      <c r="C54" s="206"/>
      <c r="D54" s="206"/>
      <c r="E54" s="206"/>
      <c r="F54" s="206"/>
      <c r="G54" s="206"/>
    </row>
    <row r="55" spans="2:7" ht="15">
      <c r="B55" s="206"/>
      <c r="C55" s="206"/>
      <c r="D55" s="206"/>
      <c r="E55" s="206"/>
      <c r="F55" s="206"/>
      <c r="G55" s="206"/>
    </row>
    <row r="56" spans="2:7" ht="15">
      <c r="B56" s="206"/>
      <c r="C56" s="206"/>
      <c r="D56" s="206"/>
      <c r="E56" s="206"/>
      <c r="F56" s="206"/>
      <c r="G56" s="206"/>
    </row>
    <row r="57" spans="2:7" ht="15">
      <c r="B57" s="206"/>
      <c r="C57" s="206"/>
      <c r="D57" s="206"/>
      <c r="E57" s="206"/>
      <c r="F57" s="206"/>
      <c r="G57" s="206"/>
    </row>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5"/>
  <sheetViews>
    <sheetView showGridLines="0" zoomScale="70" zoomScaleNormal="70" workbookViewId="0">
      <selection activeCell="E53" sqref="E53"/>
    </sheetView>
  </sheetViews>
  <sheetFormatPr defaultColWidth="4" defaultRowHeight="24" customHeight="1"/>
  <cols>
    <col min="1" max="1" width="4" style="7"/>
    <col min="2" max="2" width="4" style="7" hidden="1" customWidth="1"/>
    <col min="3" max="3" width="75" style="7" bestFit="1" customWidth="1"/>
    <col min="4" max="4" width="2.85546875" style="7" customWidth="1"/>
    <col min="5" max="5" width="44.42578125" style="7" bestFit="1" customWidth="1"/>
    <col min="6" max="6" width="2.85546875" style="7" customWidth="1"/>
    <col min="7" max="7" width="40.140625" style="7" bestFit="1" customWidth="1"/>
    <col min="8" max="16384" width="4" style="7"/>
  </cols>
  <sheetData>
    <row r="1" spans="1:7" ht="15.95"/>
    <row r="2" spans="1:7" ht="15.95">
      <c r="C2" s="278" t="s">
        <v>39</v>
      </c>
      <c r="D2" s="278"/>
      <c r="E2" s="278"/>
      <c r="F2" s="278"/>
      <c r="G2" s="278"/>
    </row>
    <row r="3" spans="1:7" s="184" customFormat="1" ht="22.5">
      <c r="C3" s="279" t="s">
        <v>40</v>
      </c>
      <c r="D3" s="279"/>
      <c r="E3" s="279"/>
      <c r="F3" s="279"/>
      <c r="G3" s="279"/>
    </row>
    <row r="4" spans="1:7" ht="12.75" customHeight="1">
      <c r="C4" s="280" t="s">
        <v>41</v>
      </c>
      <c r="D4" s="280"/>
      <c r="E4" s="280"/>
      <c r="F4" s="280"/>
      <c r="G4" s="280"/>
    </row>
    <row r="5" spans="1:7" ht="12.75" customHeight="1">
      <c r="C5" s="281" t="s">
        <v>42</v>
      </c>
      <c r="D5" s="281"/>
      <c r="E5" s="281"/>
      <c r="F5" s="281"/>
      <c r="G5" s="281"/>
    </row>
    <row r="6" spans="1:7" ht="12.75" customHeight="1">
      <c r="C6" s="281" t="s">
        <v>43</v>
      </c>
      <c r="D6" s="281"/>
      <c r="E6" s="281"/>
      <c r="F6" s="281"/>
      <c r="G6" s="281"/>
    </row>
    <row r="7" spans="1:7" ht="12.75" customHeight="1">
      <c r="C7" s="285" t="s">
        <v>44</v>
      </c>
      <c r="D7" s="285"/>
      <c r="E7" s="285"/>
      <c r="F7" s="285"/>
      <c r="G7" s="285"/>
    </row>
    <row r="8" spans="1:7" ht="15.95">
      <c r="C8" s="206"/>
      <c r="D8" s="66"/>
      <c r="E8" s="66"/>
      <c r="F8" s="206"/>
      <c r="G8" s="206"/>
    </row>
    <row r="9" spans="1:7" ht="15.95">
      <c r="C9" s="51" t="s">
        <v>45</v>
      </c>
      <c r="D9" s="229"/>
      <c r="E9" s="22" t="s">
        <v>46</v>
      </c>
      <c r="F9" s="229"/>
      <c r="G9" s="23" t="s">
        <v>21</v>
      </c>
    </row>
    <row r="10" spans="1:7" ht="15.95">
      <c r="C10" s="206"/>
      <c r="D10" s="66"/>
      <c r="E10" s="66"/>
      <c r="F10" s="206"/>
      <c r="G10" s="206"/>
    </row>
    <row r="11" spans="1:7" s="184" customFormat="1" ht="22.5">
      <c r="B11" s="186"/>
      <c r="C11" s="197" t="s">
        <v>47</v>
      </c>
      <c r="E11" s="185"/>
    </row>
    <row r="12" spans="1:7" ht="19.5" thickBot="1">
      <c r="A12" s="13"/>
      <c r="B12" s="13"/>
      <c r="C12" s="198" t="s">
        <v>48</v>
      </c>
      <c r="D12" s="199"/>
      <c r="E12" s="200" t="s">
        <v>49</v>
      </c>
      <c r="F12" s="199"/>
      <c r="G12" s="201" t="s">
        <v>50</v>
      </c>
    </row>
    <row r="13" spans="1:7" ht="16.5" thickBot="1">
      <c r="B13" s="14"/>
      <c r="C13" s="67" t="s">
        <v>37</v>
      </c>
      <c r="D13" s="230"/>
      <c r="E13" s="68"/>
      <c r="F13" s="230"/>
      <c r="G13" s="68"/>
    </row>
    <row r="14" spans="1:7" ht="15.95">
      <c r="A14" s="9"/>
      <c r="B14" s="9" t="s">
        <v>37</v>
      </c>
      <c r="C14" s="69" t="s">
        <v>51</v>
      </c>
      <c r="D14" s="31"/>
      <c r="E14" s="102" t="s">
        <v>52</v>
      </c>
      <c r="F14" s="31"/>
      <c r="G14" s="70"/>
    </row>
    <row r="15" spans="1:7" ht="15.95">
      <c r="A15" s="9"/>
      <c r="B15" s="9" t="s">
        <v>37</v>
      </c>
      <c r="C15" s="69" t="s">
        <v>53</v>
      </c>
      <c r="D15" s="31"/>
      <c r="E15" s="72"/>
      <c r="F15" s="31"/>
      <c r="G15" s="70"/>
    </row>
    <row r="16" spans="1:7" ht="15.95">
      <c r="B16" s="9" t="s">
        <v>37</v>
      </c>
      <c r="C16" s="69" t="s">
        <v>54</v>
      </c>
      <c r="D16" s="31"/>
      <c r="E16" s="72"/>
      <c r="F16" s="31"/>
      <c r="G16" s="70"/>
    </row>
    <row r="17" spans="1:7" ht="16.5" thickBot="1">
      <c r="B17" s="9" t="s">
        <v>37</v>
      </c>
      <c r="C17" s="76" t="s">
        <v>55</v>
      </c>
      <c r="D17" s="73"/>
      <c r="E17" s="74"/>
      <c r="F17" s="73"/>
      <c r="G17" s="75"/>
    </row>
    <row r="18" spans="1:7" ht="16.5" thickBot="1">
      <c r="B18" s="14"/>
      <c r="C18" s="67" t="s">
        <v>56</v>
      </c>
      <c r="D18" s="230"/>
      <c r="E18" s="68"/>
      <c r="F18" s="230"/>
      <c r="G18" s="68"/>
    </row>
    <row r="19" spans="1:7" ht="15.95">
      <c r="A19" s="9"/>
      <c r="B19" s="9" t="s">
        <v>56</v>
      </c>
      <c r="C19" s="69" t="s">
        <v>57</v>
      </c>
      <c r="D19" s="31"/>
      <c r="E19" s="103">
        <v>44197</v>
      </c>
      <c r="F19" s="31"/>
      <c r="G19" s="70"/>
    </row>
    <row r="20" spans="1:7" ht="16.5" thickBot="1">
      <c r="A20" s="9"/>
      <c r="B20" s="9" t="s">
        <v>56</v>
      </c>
      <c r="C20" s="76" t="s">
        <v>58</v>
      </c>
      <c r="D20" s="73"/>
      <c r="E20" s="103">
        <v>44561</v>
      </c>
      <c r="F20" s="73"/>
      <c r="G20" s="75"/>
    </row>
    <row r="21" spans="1:7" ht="16.5" thickBot="1">
      <c r="B21" s="14"/>
      <c r="C21" s="67" t="s">
        <v>59</v>
      </c>
      <c r="D21" s="230"/>
      <c r="E21" s="231"/>
      <c r="F21" s="230"/>
      <c r="G21" s="68"/>
    </row>
    <row r="22" spans="1:7" ht="15.95">
      <c r="B22" s="9" t="s">
        <v>59</v>
      </c>
      <c r="C22" s="77" t="s">
        <v>60</v>
      </c>
      <c r="D22" s="31"/>
      <c r="E22" s="102" t="s">
        <v>61</v>
      </c>
      <c r="F22" s="31"/>
      <c r="G22" s="70"/>
    </row>
    <row r="23" spans="1:7" ht="15.95">
      <c r="A23" s="9"/>
      <c r="B23" s="9" t="s">
        <v>59</v>
      </c>
      <c r="C23" s="69" t="s">
        <v>62</v>
      </c>
      <c r="D23" s="31"/>
      <c r="E23" s="104" t="str">
        <f>IF(OR($E$22=Lists!$I$4,$E$22=Lists!$I$5),"&lt; Entity name &gt;","")</f>
        <v/>
      </c>
      <c r="F23" s="31"/>
      <c r="G23" s="70"/>
    </row>
    <row r="24" spans="1:7" ht="15.95">
      <c r="B24" s="9" t="s">
        <v>59</v>
      </c>
      <c r="C24" s="69" t="s">
        <v>63</v>
      </c>
      <c r="D24" s="31"/>
      <c r="E24" s="105" t="str">
        <f>IF(OR($E$22=Lists!$I$4,$E$22=Lists!$I$5),"&lt;Date in this format: YYYY-MM-DD&gt;","")</f>
        <v/>
      </c>
      <c r="F24" s="31"/>
      <c r="G24" s="70"/>
    </row>
    <row r="25" spans="1:7" ht="15.95">
      <c r="A25" s="9"/>
      <c r="B25" s="9" t="s">
        <v>59</v>
      </c>
      <c r="C25" s="69" t="s">
        <v>64</v>
      </c>
      <c r="D25" s="31"/>
      <c r="E25" s="106" t="str">
        <f>IF(OR($E$22=Lists!$I$4,$E$22=Lists!$I$5),"&lt;URL&gt;","")</f>
        <v/>
      </c>
      <c r="F25" s="31"/>
      <c r="G25" s="70"/>
    </row>
    <row r="26" spans="1:7" ht="15.95">
      <c r="B26" s="9" t="s">
        <v>59</v>
      </c>
      <c r="C26" s="78" t="s">
        <v>65</v>
      </c>
      <c r="D26" s="79"/>
      <c r="E26" s="104" t="s">
        <v>61</v>
      </c>
      <c r="F26" s="79"/>
      <c r="G26" s="80"/>
    </row>
    <row r="27" spans="1:7" ht="15.95">
      <c r="B27" s="9" t="s">
        <v>59</v>
      </c>
      <c r="C27" s="69" t="s">
        <v>66</v>
      </c>
      <c r="D27" s="31"/>
      <c r="E27" s="105" t="str">
        <f>IF(OR($E$26=Lists!$I$4,$E$26=Lists!$I$5),"&lt;Date in this format: YYYY-MM-DD&gt;","")</f>
        <v/>
      </c>
      <c r="F27" s="31"/>
      <c r="G27" s="81"/>
    </row>
    <row r="28" spans="1:7" ht="15.95">
      <c r="A28" s="9"/>
      <c r="B28" s="9" t="s">
        <v>59</v>
      </c>
      <c r="C28" s="69" t="s">
        <v>67</v>
      </c>
      <c r="D28" s="31"/>
      <c r="E28" s="106" t="str">
        <f>IF(OR($E$26=Lists!$I$4,$E$26=Lists!$I$5),"&lt;URL&gt;","")</f>
        <v/>
      </c>
      <c r="F28" s="31"/>
      <c r="G28" s="81"/>
    </row>
    <row r="29" spans="1:7" ht="15.95">
      <c r="B29" s="9" t="s">
        <v>59</v>
      </c>
      <c r="C29" s="78" t="s">
        <v>68</v>
      </c>
      <c r="D29" s="79"/>
      <c r="E29" s="104" t="s">
        <v>69</v>
      </c>
      <c r="F29" s="82"/>
      <c r="G29" s="83"/>
    </row>
    <row r="30" spans="1:7" ht="15.95">
      <c r="A30" s="9"/>
      <c r="B30" s="9" t="s">
        <v>59</v>
      </c>
      <c r="C30" s="69" t="s">
        <v>70</v>
      </c>
      <c r="D30" s="31"/>
      <c r="E30" s="105" t="str">
        <f>IF(OR($E$29=Lists!$I$4,$E$29=Lists!$I$5),"&lt;Date in this format: YYYY-MM-DD&gt;","")</f>
        <v>&lt;Date in this format: YYYY-MM-DD&gt;</v>
      </c>
      <c r="F30" s="31"/>
      <c r="G30" s="70"/>
    </row>
    <row r="31" spans="1:7" ht="16.5" thickBot="1">
      <c r="A31" s="9"/>
      <c r="B31" s="9" t="s">
        <v>59</v>
      </c>
      <c r="C31" s="69" t="s">
        <v>71</v>
      </c>
      <c r="D31" s="84"/>
      <c r="E31" s="107" t="str">
        <f>IF(OR($E$29=Lists!$I$4,$E$29=Lists!$I$5),"&lt;URL&gt;","")</f>
        <v>&lt;URL&gt;</v>
      </c>
      <c r="F31" s="73"/>
      <c r="G31" s="85"/>
    </row>
    <row r="32" spans="1:7" ht="15.95" customHeight="1" thickBot="1">
      <c r="C32" s="196" t="s">
        <v>72</v>
      </c>
      <c r="D32" s="232"/>
      <c r="E32" s="33"/>
      <c r="F32" s="233"/>
      <c r="G32" s="34"/>
    </row>
    <row r="33" spans="1:7" ht="15.95">
      <c r="A33" s="9"/>
      <c r="B33" s="11"/>
      <c r="C33" s="86" t="s">
        <v>73</v>
      </c>
      <c r="D33" s="31"/>
      <c r="E33" s="108" t="s">
        <v>74</v>
      </c>
      <c r="F33" s="206"/>
      <c r="G33" s="87" t="str">
        <f>IF(OR($E$29=Lists!$I$4,$E$29=Lists!$I$5),"&lt;URL&gt;","")</f>
        <v>&lt;URL&gt;</v>
      </c>
    </row>
    <row r="34" spans="1:7" ht="16.5" thickBot="1">
      <c r="B34" s="9" t="s">
        <v>75</v>
      </c>
      <c r="C34" s="88" t="s">
        <v>76</v>
      </c>
      <c r="D34" s="73"/>
      <c r="E34" s="109" t="s">
        <v>77</v>
      </c>
      <c r="F34" s="230"/>
      <c r="G34" s="89"/>
    </row>
    <row r="35" spans="1:7" ht="18" customHeight="1" thickBot="1">
      <c r="A35" s="9"/>
      <c r="B35" s="9" t="s">
        <v>75</v>
      </c>
      <c r="C35" s="67" t="s">
        <v>75</v>
      </c>
      <c r="D35" s="230"/>
      <c r="E35" s="233"/>
      <c r="F35" s="230"/>
      <c r="G35" s="233"/>
    </row>
    <row r="36" spans="1:7" ht="15.6" customHeight="1">
      <c r="B36" s="9" t="s">
        <v>75</v>
      </c>
      <c r="C36" s="71" t="s">
        <v>78</v>
      </c>
      <c r="D36" s="31"/>
      <c r="E36" s="72"/>
      <c r="F36" s="31"/>
      <c r="G36" s="31"/>
    </row>
    <row r="37" spans="1:7" ht="16.5" customHeight="1">
      <c r="A37" s="9"/>
      <c r="B37" s="9" t="s">
        <v>75</v>
      </c>
      <c r="C37" s="90" t="s">
        <v>79</v>
      </c>
      <c r="D37" s="31"/>
      <c r="E37" s="104" t="s">
        <v>69</v>
      </c>
      <c r="F37" s="31"/>
      <c r="G37" s="81"/>
    </row>
    <row r="38" spans="1:7" ht="16.5" customHeight="1">
      <c r="A38" s="9"/>
      <c r="B38" s="9" t="s">
        <v>75</v>
      </c>
      <c r="C38" s="90" t="s">
        <v>80</v>
      </c>
      <c r="D38" s="31"/>
      <c r="E38" s="104" t="s">
        <v>69</v>
      </c>
      <c r="F38" s="31"/>
      <c r="G38" s="81"/>
    </row>
    <row r="39" spans="1:7" ht="15.6" customHeight="1">
      <c r="B39" s="9" t="s">
        <v>75</v>
      </c>
      <c r="C39" s="90" t="s">
        <v>81</v>
      </c>
      <c r="D39" s="31"/>
      <c r="E39" s="104" t="s">
        <v>69</v>
      </c>
      <c r="F39" s="31"/>
      <c r="G39" s="81"/>
    </row>
    <row r="40" spans="1:7" ht="18" customHeight="1">
      <c r="B40" s="9" t="s">
        <v>75</v>
      </c>
      <c r="C40" s="90" t="s">
        <v>82</v>
      </c>
      <c r="D40" s="31"/>
      <c r="E40" s="104" t="s">
        <v>61</v>
      </c>
      <c r="F40" s="31"/>
      <c r="G40" s="81"/>
    </row>
    <row r="41" spans="1:7" ht="15.95">
      <c r="B41" s="9" t="s">
        <v>75</v>
      </c>
      <c r="C41" s="91" t="s">
        <v>83</v>
      </c>
      <c r="D41" s="31"/>
      <c r="E41" s="104" t="s">
        <v>84</v>
      </c>
      <c r="F41" s="31"/>
      <c r="G41" s="81"/>
    </row>
    <row r="42" spans="1:7" ht="15.95">
      <c r="B42" s="9" t="s">
        <v>75</v>
      </c>
      <c r="C42" s="90" t="s">
        <v>85</v>
      </c>
      <c r="D42" s="31"/>
      <c r="E42" s="104" t="s">
        <v>86</v>
      </c>
      <c r="F42" s="31"/>
      <c r="G42" s="81"/>
    </row>
    <row r="43" spans="1:7" ht="15.95">
      <c r="B43" s="9" t="s">
        <v>75</v>
      </c>
      <c r="C43" s="90" t="s">
        <v>87</v>
      </c>
      <c r="D43" s="92"/>
      <c r="E43" s="104" t="s">
        <v>86</v>
      </c>
      <c r="F43" s="31"/>
      <c r="G43" s="93"/>
    </row>
    <row r="44" spans="1:7" ht="15.95">
      <c r="B44" s="9" t="s">
        <v>75</v>
      </c>
      <c r="C44" s="94" t="s">
        <v>88</v>
      </c>
      <c r="D44" s="31"/>
      <c r="E44" s="110" t="s">
        <v>89</v>
      </c>
      <c r="F44" s="79"/>
      <c r="G44" s="81"/>
    </row>
    <row r="45" spans="1:7" ht="15.95">
      <c r="B45" s="9" t="s">
        <v>75</v>
      </c>
      <c r="C45" s="95" t="s">
        <v>90</v>
      </c>
      <c r="D45" s="31"/>
      <c r="E45" s="111"/>
      <c r="F45" s="31"/>
      <c r="G45" s="81"/>
    </row>
    <row r="46" spans="1:7" ht="16.5" thickBot="1">
      <c r="B46" s="9" t="s">
        <v>75</v>
      </c>
      <c r="C46" s="194" t="s">
        <v>91</v>
      </c>
      <c r="D46" s="73"/>
      <c r="E46" s="195" t="s">
        <v>77</v>
      </c>
      <c r="F46" s="73"/>
      <c r="G46" s="118"/>
    </row>
    <row r="47" spans="1:7" s="13" customFormat="1" ht="16.5" thickBot="1">
      <c r="A47" s="7"/>
      <c r="B47" s="9" t="s">
        <v>75</v>
      </c>
      <c r="C47" s="192" t="s">
        <v>92</v>
      </c>
      <c r="D47" s="73"/>
      <c r="E47" s="193"/>
      <c r="F47" s="73"/>
      <c r="G47" s="118"/>
    </row>
    <row r="48" spans="1:7" ht="15.6" customHeight="1">
      <c r="B48" s="9" t="s">
        <v>75</v>
      </c>
      <c r="C48" s="90" t="s">
        <v>93</v>
      </c>
      <c r="D48" s="31"/>
      <c r="E48" s="104" t="s">
        <v>69</v>
      </c>
      <c r="F48" s="31"/>
      <c r="G48" s="81"/>
    </row>
    <row r="49" spans="1:7" s="9" customFormat="1" ht="15.95">
      <c r="A49" s="7"/>
      <c r="C49" s="90" t="s">
        <v>94</v>
      </c>
      <c r="D49" s="31"/>
      <c r="E49" s="104" t="s">
        <v>95</v>
      </c>
      <c r="F49" s="31"/>
      <c r="G49" s="81"/>
    </row>
    <row r="50" spans="1:7" s="9" customFormat="1" ht="15.6" customHeight="1">
      <c r="A50" s="7"/>
      <c r="C50" s="90" t="s">
        <v>96</v>
      </c>
      <c r="D50" s="31"/>
      <c r="E50" s="104" t="s">
        <v>69</v>
      </c>
      <c r="F50" s="31"/>
      <c r="G50" s="81"/>
    </row>
    <row r="51" spans="1:7" ht="16.5" thickBot="1">
      <c r="B51" s="9"/>
      <c r="C51" s="116" t="s">
        <v>97</v>
      </c>
      <c r="D51" s="73"/>
      <c r="E51" s="117" t="s">
        <v>95</v>
      </c>
      <c r="F51" s="73"/>
      <c r="G51" s="118"/>
    </row>
    <row r="52" spans="1:7" ht="16.5" thickBot="1">
      <c r="B52" s="9"/>
      <c r="C52" s="113" t="s">
        <v>98</v>
      </c>
      <c r="D52" s="114"/>
      <c r="E52" s="115">
        <f>SUM(E53:E56)</f>
        <v>0.63265306122448983</v>
      </c>
      <c r="F52" s="114"/>
      <c r="G52" s="114"/>
    </row>
    <row r="53" spans="1:7" ht="15.95">
      <c r="B53" s="9"/>
      <c r="C53" s="69" t="s">
        <v>99</v>
      </c>
      <c r="D53" s="31"/>
      <c r="E53" s="96">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0.34693877551020408</v>
      </c>
      <c r="F53" s="31"/>
      <c r="G53" s="97" t="s">
        <v>100</v>
      </c>
    </row>
    <row r="54" spans="1:7" s="9" customFormat="1" ht="15.95">
      <c r="B54" s="14"/>
      <c r="C54" s="69" t="s">
        <v>101</v>
      </c>
      <c r="D54" s="31"/>
      <c r="E54" s="96">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6.1224489795918366E-2</v>
      </c>
      <c r="F54" s="31"/>
      <c r="G54" s="97" t="s">
        <v>100</v>
      </c>
    </row>
    <row r="55" spans="1:7" s="9" customFormat="1" ht="15.95">
      <c r="A55" s="7"/>
      <c r="B55" s="9" t="s">
        <v>102</v>
      </c>
      <c r="C55" s="69" t="s">
        <v>103</v>
      </c>
      <c r="D55" s="31"/>
      <c r="E55" s="96">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2.0408163265306121E-2</v>
      </c>
      <c r="F55" s="31"/>
      <c r="G55" s="97" t="s">
        <v>100</v>
      </c>
    </row>
    <row r="56" spans="1:7" ht="15" customHeight="1" thickBot="1">
      <c r="B56" s="9" t="s">
        <v>102</v>
      </c>
      <c r="C56" s="69" t="s">
        <v>104</v>
      </c>
      <c r="D56" s="31"/>
      <c r="E56" s="96">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0.20408163265306123</v>
      </c>
      <c r="F56" s="31"/>
      <c r="G56" s="97" t="s">
        <v>100</v>
      </c>
    </row>
    <row r="57" spans="1:7" ht="16.5" thickBot="1">
      <c r="B57" s="9" t="s">
        <v>102</v>
      </c>
      <c r="C57" s="98" t="s">
        <v>105</v>
      </c>
      <c r="D57" s="99"/>
      <c r="E57" s="100"/>
      <c r="F57" s="99"/>
      <c r="G57" s="99"/>
    </row>
    <row r="58" spans="1:7" s="9" customFormat="1" ht="15.95">
      <c r="A58" s="7"/>
      <c r="B58" s="9" t="s">
        <v>102</v>
      </c>
      <c r="C58" s="69" t="s">
        <v>106</v>
      </c>
      <c r="D58" s="31"/>
      <c r="E58" s="102" t="s">
        <v>107</v>
      </c>
      <c r="F58" s="31"/>
      <c r="G58" s="70"/>
    </row>
    <row r="59" spans="1:7" ht="15.95">
      <c r="C59" s="69" t="s">
        <v>108</v>
      </c>
      <c r="D59" s="31"/>
      <c r="E59" s="102" t="s">
        <v>107</v>
      </c>
      <c r="F59" s="31"/>
      <c r="G59" s="70"/>
    </row>
    <row r="60" spans="1:7" ht="15.95">
      <c r="C60" s="69" t="s">
        <v>109</v>
      </c>
      <c r="D60" s="31"/>
      <c r="E60" s="102" t="s">
        <v>107</v>
      </c>
      <c r="F60" s="31"/>
      <c r="G60" s="70"/>
    </row>
    <row r="61" spans="1:7" ht="16.5" thickBot="1">
      <c r="C61" s="101"/>
      <c r="D61" s="73"/>
      <c r="E61" s="74"/>
      <c r="F61" s="73"/>
      <c r="G61" s="84"/>
    </row>
    <row r="62" spans="1:7" s="9" customFormat="1" ht="16.5" thickBot="1">
      <c r="A62" s="7"/>
      <c r="B62" s="7"/>
      <c r="C62" s="282"/>
      <c r="D62" s="282"/>
      <c r="E62" s="282"/>
      <c r="F62" s="282"/>
      <c r="G62" s="282"/>
    </row>
    <row r="63" spans="1:7" s="17" customFormat="1" ht="15.6" thickBot="1">
      <c r="A63" s="206"/>
      <c r="B63" s="206"/>
      <c r="C63" s="271" t="s">
        <v>33</v>
      </c>
      <c r="D63" s="272"/>
      <c r="E63" s="272"/>
      <c r="F63" s="272"/>
      <c r="G63" s="273"/>
    </row>
    <row r="64" spans="1:7" s="17" customFormat="1" ht="15.6" thickBot="1">
      <c r="A64" s="206"/>
      <c r="B64" s="206"/>
      <c r="C64" s="271" t="s">
        <v>34</v>
      </c>
      <c r="D64" s="272"/>
      <c r="E64" s="272"/>
      <c r="F64" s="272"/>
      <c r="G64" s="273"/>
    </row>
    <row r="65" spans="2:7" s="17" customFormat="1" ht="15.6" thickBot="1">
      <c r="B65" s="206"/>
      <c r="C65" s="283"/>
      <c r="D65" s="283"/>
      <c r="E65" s="283"/>
      <c r="F65" s="283"/>
      <c r="G65" s="283"/>
    </row>
    <row r="66" spans="2:7" s="17" customFormat="1" ht="18.75" customHeight="1">
      <c r="B66" s="206"/>
      <c r="C66" s="284" t="s">
        <v>35</v>
      </c>
      <c r="D66" s="284"/>
      <c r="E66" s="284"/>
      <c r="F66" s="284"/>
      <c r="G66" s="284"/>
    </row>
    <row r="67" spans="2:7" s="17" customFormat="1" ht="15">
      <c r="B67" s="206"/>
      <c r="C67" s="266" t="s">
        <v>36</v>
      </c>
      <c r="D67" s="266"/>
      <c r="E67" s="266"/>
      <c r="F67" s="266"/>
      <c r="G67" s="266"/>
    </row>
    <row r="68" spans="2:7" s="17" customFormat="1" ht="15">
      <c r="B68" s="31" t="s">
        <v>37</v>
      </c>
      <c r="C68" s="277" t="s">
        <v>38</v>
      </c>
      <c r="D68" s="277"/>
      <c r="E68" s="277"/>
      <c r="F68" s="277"/>
      <c r="G68" s="277"/>
    </row>
    <row r="69" spans="2:7" ht="15.95">
      <c r="C69" s="10"/>
      <c r="D69" s="9"/>
      <c r="E69" s="10"/>
      <c r="F69" s="9"/>
      <c r="G69" s="9"/>
    </row>
    <row r="70" spans="2:7" ht="15" customHeight="1">
      <c r="C70" s="8"/>
      <c r="D70" s="8"/>
      <c r="E70" s="8"/>
      <c r="F70" s="8"/>
    </row>
    <row r="71" spans="2:7" ht="15" customHeight="1"/>
    <row r="72" spans="2:7" ht="15.95">
      <c r="C72" s="276"/>
      <c r="D72" s="276"/>
      <c r="E72" s="276"/>
      <c r="F72" s="276"/>
      <c r="G72" s="276"/>
    </row>
    <row r="73" spans="2:7" ht="15.95">
      <c r="C73" s="276"/>
      <c r="D73" s="276"/>
      <c r="E73" s="276"/>
      <c r="F73" s="276"/>
      <c r="G73" s="276"/>
    </row>
    <row r="74" spans="2:7" ht="18.75" customHeight="1">
      <c r="C74" s="276"/>
      <c r="D74" s="276"/>
      <c r="E74" s="276"/>
      <c r="F74" s="276"/>
      <c r="G74" s="276"/>
    </row>
    <row r="75" spans="2:7" ht="15.95">
      <c r="C75" s="276"/>
      <c r="D75" s="276"/>
      <c r="E75" s="276"/>
      <c r="F75" s="276"/>
      <c r="G75" s="276"/>
    </row>
    <row r="76" spans="2:7" ht="15.95">
      <c r="C76" s="8"/>
      <c r="D76" s="8"/>
      <c r="E76" s="8"/>
      <c r="F76" s="8"/>
    </row>
    <row r="77" spans="2:7" ht="15.95">
      <c r="C77" s="275"/>
      <c r="D77" s="275"/>
      <c r="E77" s="275"/>
    </row>
    <row r="78" spans="2:7" ht="15.95">
      <c r="C78" s="275"/>
      <c r="D78" s="275"/>
      <c r="E78" s="275"/>
    </row>
    <row r="79" spans="2:7" ht="15.95"/>
    <row r="80" spans="2:7" ht="15.95"/>
    <row r="81" ht="15.95"/>
    <row r="82" ht="15.95"/>
    <row r="83" ht="15.95"/>
    <row r="84" ht="15.95"/>
    <row r="85" ht="15.95"/>
    <row r="86" ht="15.95"/>
    <row r="87" ht="15.95"/>
    <row r="88" ht="15.95"/>
    <row r="89" ht="15.95"/>
    <row r="90" ht="15.95"/>
    <row r="91" ht="15.95"/>
    <row r="92" ht="15.95"/>
    <row r="93" ht="15.95"/>
    <row r="94" ht="15.95"/>
    <row r="95" ht="15.95"/>
  </sheetData>
  <sheetProtection selectLockedCells="1"/>
  <dataConsolidate/>
  <mergeCells count="19">
    <mergeCell ref="C68:G68"/>
    <mergeCell ref="C2:G2"/>
    <mergeCell ref="C3:G3"/>
    <mergeCell ref="C4:G4"/>
    <mergeCell ref="C5:G5"/>
    <mergeCell ref="C6:G6"/>
    <mergeCell ref="C64:G64"/>
    <mergeCell ref="C67:G67"/>
    <mergeCell ref="C63:G63"/>
    <mergeCell ref="C62:G62"/>
    <mergeCell ref="C65:G65"/>
    <mergeCell ref="C66:G66"/>
    <mergeCell ref="C7:G7"/>
    <mergeCell ref="C78:E78"/>
    <mergeCell ref="C72:G72"/>
    <mergeCell ref="C73:G73"/>
    <mergeCell ref="C74:G74"/>
    <mergeCell ref="C75:G75"/>
    <mergeCell ref="C77:E77"/>
  </mergeCells>
  <dataValidations xWindow="1195" yWindow="633" count="17">
    <dataValidation type="date" allowBlank="1" showInputMessage="1" showErrorMessage="1" errorTitle="Incorrect format" error="Please revise information according to specified format" promptTitle="Input date in specific format" prompt="YYYY-MM-DD" sqref="E19:E20 E24 E27 E30" xr:uid="{F8800322-AA7E-4331-9E06-6D5947305C1D}">
      <formula1>36161</formula1>
      <formula2>47848</formula2>
    </dataValidation>
    <dataValidation allowBlank="1" showInputMessage="1" showErrorMessage="1" promptTitle="EITI Report URL" prompt="Please insert direct URL to EITI Report (or report folder)." sqref="E25"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00000000-0002-0000-0100-000005000000}">
      <formula1>0</formula1>
      <formula2>9999999999999990000</formula2>
    </dataValidation>
    <dataValidation allowBlank="1" showInputMessage="1" showErrorMessage="1" promptTitle="URL" prompt="Please insert direct URL to the reference document" sqref="E34 E46"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5DD73E25-8898-41B4-B745-2A92CCEC7068}">
      <formula1>Simple_options_list</formula1>
    </dataValidation>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xr:uid="{C821FEFA-DFCF-40D8-8246-EB0F476E2C8B}"/>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2:E43"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xr:uid="{869B1086-07A8-49CE-958C-F3E4AEAB592F}">
      <formula1>#REF!</formula1>
    </dataValidation>
    <dataValidation type="whole" showInputMessage="1" showErrorMessage="1" sqref="F1 D14:D61 G18 E21:G21 E15:E18 E32:G32 E35:G36 E47 C33:C68 F8:F61 G1:G2 D61:G61 C1:C31 D8:G13 D1:E2 F69:F1048576 E52:G57"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4" r:id="rId1" display="Reporting currency (ISO-4217)" xr:uid="{3F918DE8-E6E1-4830-805E-96AFBEFB916F}"/>
    <hyperlink ref="C47" r:id="rId2" location="r4-7" xr:uid="{51DB007D-E0B5-4FA0-A7A5-53C533F157EC}"/>
    <hyperlink ref="C7" r:id="rId3" xr:uid="{629C1DD5-0578-447B-BEDB-44D5374C75B4}"/>
    <hyperlink ref="C32" r:id="rId4" location="r7-2" display="Public debate (Requirement 7.1)" xr:uid="{00000000-0004-0000-0200-000026000000}"/>
  </hyperlinks>
  <pageMargins left="0.25" right="0.25" top="0.75" bottom="0.75" header="0.3" footer="0.3"/>
  <pageSetup paperSize="8" fitToHeight="0" orientation="landscape" horizontalDpi="2400" verticalDpi="2400" r:id="rId5"/>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40"/>
  <sheetViews>
    <sheetView showGridLines="0" topLeftCell="A71" zoomScale="80" zoomScaleNormal="80" workbookViewId="0">
      <selection activeCell="B86" sqref="B86"/>
    </sheetView>
  </sheetViews>
  <sheetFormatPr defaultColWidth="4" defaultRowHeight="24" customHeight="1"/>
  <cols>
    <col min="1" max="1" width="4" style="7"/>
    <col min="2" max="2" width="47.85546875" style="7" customWidth="1"/>
    <col min="3" max="3" width="4" style="7"/>
    <col min="4" max="4" width="50.5703125" style="7" customWidth="1"/>
    <col min="5" max="5" width="5.42578125" style="7" customWidth="1"/>
    <col min="6" max="6" width="61" style="7" customWidth="1"/>
    <col min="7" max="7" width="4" style="7"/>
    <col min="8" max="8" width="53.85546875" style="7" customWidth="1"/>
    <col min="9" max="15" width="4" style="7"/>
    <col min="16" max="16" width="42" style="7" bestFit="1" customWidth="1"/>
    <col min="17" max="16384" width="4" style="7"/>
  </cols>
  <sheetData>
    <row r="1" spans="2:16" ht="15.95"/>
    <row r="2" spans="2:16" s="17" customFormat="1" ht="15">
      <c r="B2" s="47" t="s">
        <v>110</v>
      </c>
      <c r="C2" s="47"/>
      <c r="D2" s="47"/>
      <c r="E2" s="47"/>
      <c r="F2" s="47"/>
      <c r="G2" s="47"/>
      <c r="H2" s="47"/>
      <c r="I2" s="206"/>
      <c r="J2" s="206"/>
      <c r="K2" s="206"/>
      <c r="L2" s="206"/>
      <c r="M2" s="206"/>
      <c r="N2" s="206"/>
      <c r="O2" s="206"/>
      <c r="P2" s="206"/>
    </row>
    <row r="3" spans="2:16" s="184" customFormat="1" ht="22.5">
      <c r="B3" s="279" t="s">
        <v>40</v>
      </c>
      <c r="C3" s="279"/>
      <c r="D3" s="279"/>
      <c r="E3" s="279"/>
      <c r="F3" s="279"/>
      <c r="G3" s="279"/>
      <c r="H3" s="279"/>
    </row>
    <row r="4" spans="2:16" s="17" customFormat="1" ht="17.100000000000001" customHeight="1">
      <c r="B4" s="286" t="s">
        <v>111</v>
      </c>
      <c r="C4" s="286"/>
      <c r="D4" s="286"/>
      <c r="E4" s="286"/>
      <c r="F4" s="286"/>
      <c r="G4" s="286"/>
      <c r="H4" s="286"/>
      <c r="I4" s="206"/>
      <c r="J4" s="206"/>
      <c r="K4" s="206"/>
      <c r="L4" s="206"/>
      <c r="M4" s="206"/>
      <c r="N4" s="206"/>
      <c r="O4" s="206"/>
      <c r="P4" s="206"/>
    </row>
    <row r="5" spans="2:16" s="17" customFormat="1" ht="15">
      <c r="B5" s="281" t="s">
        <v>112</v>
      </c>
      <c r="C5" s="281"/>
      <c r="D5" s="281"/>
      <c r="E5" s="281"/>
      <c r="F5" s="281"/>
      <c r="G5" s="281"/>
      <c r="H5" s="281"/>
      <c r="I5" s="206"/>
      <c r="J5" s="206"/>
      <c r="K5" s="206"/>
      <c r="L5" s="206"/>
      <c r="M5" s="206"/>
      <c r="N5" s="206"/>
      <c r="O5" s="206"/>
      <c r="P5" s="206"/>
    </row>
    <row r="6" spans="2:16" s="17" customFormat="1" ht="15">
      <c r="B6" s="281" t="s">
        <v>113</v>
      </c>
      <c r="C6" s="281"/>
      <c r="D6" s="281"/>
      <c r="E6" s="281"/>
      <c r="F6" s="281"/>
      <c r="G6" s="281"/>
      <c r="H6" s="281"/>
      <c r="I6" s="206"/>
      <c r="J6" s="206"/>
      <c r="K6" s="206"/>
      <c r="L6" s="206"/>
      <c r="M6" s="206"/>
      <c r="N6" s="206"/>
      <c r="O6" s="206"/>
      <c r="P6" s="15"/>
    </row>
    <row r="7" spans="2:16" s="17" customFormat="1" ht="15">
      <c r="B7" s="281" t="s">
        <v>114</v>
      </c>
      <c r="C7" s="281"/>
      <c r="D7" s="281"/>
      <c r="E7" s="281"/>
      <c r="F7" s="281"/>
      <c r="G7" s="281"/>
      <c r="H7" s="281"/>
      <c r="I7" s="206"/>
      <c r="J7" s="206"/>
      <c r="K7" s="206"/>
      <c r="L7" s="206"/>
      <c r="M7" s="206"/>
      <c r="N7" s="206"/>
      <c r="O7" s="206"/>
      <c r="P7" s="206"/>
    </row>
    <row r="8" spans="2:16" s="17" customFormat="1" ht="17.100000000000001" customHeight="1">
      <c r="B8" s="281" t="s">
        <v>115</v>
      </c>
      <c r="C8" s="281"/>
      <c r="D8" s="281"/>
      <c r="E8" s="281"/>
      <c r="F8" s="281"/>
      <c r="G8" s="281"/>
      <c r="H8" s="281"/>
      <c r="I8" s="206"/>
      <c r="J8" s="206"/>
      <c r="K8" s="206"/>
      <c r="L8" s="206"/>
      <c r="M8" s="206"/>
      <c r="N8" s="206"/>
      <c r="O8" s="206"/>
      <c r="P8" s="206"/>
    </row>
    <row r="9" spans="2:16" s="17" customFormat="1" ht="15" customHeight="1">
      <c r="B9" s="291" t="s">
        <v>116</v>
      </c>
      <c r="C9" s="291"/>
      <c r="D9" s="291"/>
      <c r="E9" s="291"/>
      <c r="F9" s="291"/>
      <c r="G9" s="291"/>
      <c r="H9" s="291"/>
      <c r="I9" s="206"/>
      <c r="J9" s="206"/>
      <c r="K9" s="206"/>
      <c r="L9" s="206"/>
      <c r="M9" s="206"/>
      <c r="N9" s="206"/>
      <c r="O9" s="206"/>
      <c r="P9" s="206"/>
    </row>
    <row r="10" spans="2:16" s="17" customFormat="1" ht="15" customHeight="1">
      <c r="B10" s="206"/>
      <c r="C10" s="206"/>
      <c r="D10" s="206"/>
      <c r="E10" s="119"/>
      <c r="F10" s="119"/>
      <c r="G10" s="119"/>
      <c r="H10" s="119"/>
      <c r="I10" s="206"/>
      <c r="J10" s="206"/>
      <c r="K10" s="206"/>
      <c r="L10" s="206"/>
      <c r="M10" s="206"/>
      <c r="N10" s="206"/>
      <c r="O10" s="206"/>
      <c r="P10" s="206"/>
    </row>
    <row r="11" spans="2:16" s="17" customFormat="1" ht="15.95">
      <c r="B11" s="51" t="s">
        <v>45</v>
      </c>
      <c r="C11" s="229"/>
      <c r="D11" s="22" t="s">
        <v>46</v>
      </c>
      <c r="E11" s="229"/>
      <c r="F11" s="23" t="s">
        <v>21</v>
      </c>
      <c r="G11" s="7"/>
      <c r="H11" s="206"/>
      <c r="I11" s="206"/>
      <c r="J11" s="206"/>
      <c r="K11" s="206"/>
      <c r="L11" s="206"/>
      <c r="M11" s="206"/>
      <c r="N11" s="206"/>
      <c r="O11" s="206"/>
      <c r="P11" s="206"/>
    </row>
    <row r="12" spans="2:16" s="17" customFormat="1" ht="15">
      <c r="B12" s="206"/>
      <c r="C12" s="206"/>
      <c r="D12" s="206"/>
      <c r="E12" s="206"/>
      <c r="F12" s="206"/>
      <c r="G12" s="206"/>
      <c r="H12" s="206"/>
      <c r="I12" s="206"/>
      <c r="J12" s="206"/>
      <c r="K12" s="206"/>
      <c r="L12" s="206"/>
      <c r="M12" s="206"/>
      <c r="N12" s="206"/>
      <c r="O12" s="206"/>
      <c r="P12" s="206"/>
    </row>
    <row r="13" spans="2:16" s="184" customFormat="1" ht="22.5">
      <c r="B13" s="16" t="s">
        <v>117</v>
      </c>
      <c r="D13" s="185"/>
      <c r="F13" s="185"/>
    </row>
    <row r="14" spans="2:16" s="17" customFormat="1" ht="15">
      <c r="B14" s="33" t="s">
        <v>118</v>
      </c>
      <c r="C14" s="206"/>
      <c r="D14" s="33"/>
      <c r="E14" s="206"/>
      <c r="F14" s="33"/>
      <c r="G14" s="206"/>
      <c r="H14" s="206"/>
      <c r="I14" s="206"/>
      <c r="J14" s="206"/>
      <c r="K14" s="206"/>
      <c r="L14" s="206"/>
      <c r="M14" s="206"/>
      <c r="N14" s="206"/>
      <c r="O14" s="206"/>
      <c r="P14" s="206"/>
    </row>
    <row r="15" spans="2:16" s="17" customFormat="1" ht="15">
      <c r="B15" s="36"/>
      <c r="C15" s="206"/>
      <c r="D15" s="120"/>
      <c r="E15" s="206"/>
      <c r="F15" s="120"/>
      <c r="G15" s="206"/>
      <c r="H15" s="206"/>
      <c r="I15" s="206"/>
      <c r="J15" s="206"/>
      <c r="K15" s="206"/>
      <c r="L15" s="206"/>
      <c r="M15" s="206"/>
      <c r="N15" s="206"/>
      <c r="O15" s="206"/>
      <c r="P15" s="206"/>
    </row>
    <row r="16" spans="2:16" s="202" customFormat="1" ht="18.95">
      <c r="B16" s="203" t="s">
        <v>119</v>
      </c>
      <c r="D16" s="203" t="s">
        <v>120</v>
      </c>
      <c r="F16" s="203" t="s">
        <v>121</v>
      </c>
      <c r="H16" s="204" t="s">
        <v>122</v>
      </c>
    </row>
    <row r="17" spans="1:16" s="17" customFormat="1" ht="32.25" customHeight="1">
      <c r="A17" s="206"/>
      <c r="B17" s="121" t="s">
        <v>123</v>
      </c>
      <c r="C17" s="206"/>
      <c r="D17" s="122"/>
      <c r="E17" s="206"/>
      <c r="F17" s="122"/>
      <c r="G17" s="206"/>
      <c r="H17" s="234"/>
      <c r="I17" s="206"/>
      <c r="J17" s="206"/>
      <c r="K17" s="206"/>
      <c r="L17" s="206"/>
      <c r="M17" s="206"/>
      <c r="N17" s="206"/>
      <c r="O17" s="206"/>
      <c r="P17" s="206"/>
    </row>
    <row r="18" spans="1:16" s="17" customFormat="1" ht="15">
      <c r="A18" s="206"/>
      <c r="B18" s="123" t="s">
        <v>124</v>
      </c>
      <c r="C18" s="206"/>
      <c r="D18" s="124"/>
      <c r="E18" s="206"/>
      <c r="F18" s="124"/>
      <c r="G18" s="206"/>
      <c r="H18" s="235"/>
      <c r="I18" s="206"/>
      <c r="J18" s="206"/>
      <c r="K18" s="206"/>
      <c r="L18" s="206"/>
      <c r="M18" s="206"/>
      <c r="N18" s="206"/>
      <c r="O18" s="206"/>
      <c r="P18" s="206"/>
    </row>
    <row r="19" spans="1:16" s="17" customFormat="1" ht="15">
      <c r="A19" s="206"/>
      <c r="B19" s="125" t="s">
        <v>125</v>
      </c>
      <c r="C19" s="206"/>
      <c r="D19" s="150" t="s">
        <v>126</v>
      </c>
      <c r="E19" s="206"/>
      <c r="F19" s="150" t="s">
        <v>127</v>
      </c>
      <c r="G19" s="206"/>
      <c r="H19" s="235"/>
      <c r="I19" s="206"/>
      <c r="J19" s="206"/>
      <c r="K19" s="206"/>
      <c r="L19" s="206"/>
      <c r="M19" s="206"/>
      <c r="N19" s="206"/>
      <c r="O19" s="206"/>
      <c r="P19" s="206"/>
    </row>
    <row r="20" spans="1:16" s="17" customFormat="1" ht="15">
      <c r="A20" s="206"/>
      <c r="B20" s="125" t="s">
        <v>128</v>
      </c>
      <c r="C20" s="206"/>
      <c r="D20" s="150" t="s">
        <v>129</v>
      </c>
      <c r="E20" s="206"/>
      <c r="F20" s="150" t="str">
        <f>IF(D20=Lists!$K$4,"&lt; Input URL to data source &gt;",IF(D20=Lists!$K$5,"&lt; Reference section in EITI Report or URL &gt;",IF(D20=Lists!$K$6,"&lt; Reference evidence of non-applicability &gt;","")))</f>
        <v>&lt; Reference section in EITI Report or URL &gt;</v>
      </c>
      <c r="G20" s="206"/>
      <c r="H20" s="235"/>
      <c r="I20" s="206"/>
      <c r="J20" s="206"/>
      <c r="K20" s="206"/>
      <c r="L20" s="206"/>
      <c r="M20" s="206"/>
      <c r="N20" s="206"/>
      <c r="O20" s="206"/>
      <c r="P20" s="206"/>
    </row>
    <row r="21" spans="1:16" s="17" customFormat="1" ht="15">
      <c r="A21" s="206"/>
      <c r="B21" s="125" t="s">
        <v>130</v>
      </c>
      <c r="C21" s="206"/>
      <c r="D21" s="150" t="s">
        <v>131</v>
      </c>
      <c r="E21" s="206"/>
      <c r="F21" s="150" t="str">
        <f>IF(D21=Lists!$K$4,"&lt; Input URL to data source &gt;",IF(D21=Lists!$K$5,"&lt; Reference section in EITI Report or URL &gt;",IF(D21=Lists!$K$6,"&lt; Reference evidence of non-applicability &gt;","")))</f>
        <v/>
      </c>
      <c r="G21" s="206"/>
      <c r="H21" s="235"/>
      <c r="I21" s="206"/>
      <c r="J21" s="206"/>
      <c r="K21" s="206"/>
      <c r="L21" s="206"/>
      <c r="M21" s="206"/>
      <c r="N21" s="206"/>
      <c r="O21" s="206"/>
      <c r="P21" s="206"/>
    </row>
    <row r="22" spans="1:16" s="17" customFormat="1" ht="15">
      <c r="A22" s="206"/>
      <c r="B22" s="126" t="s">
        <v>132</v>
      </c>
      <c r="C22" s="206"/>
      <c r="D22" s="151" t="s">
        <v>131</v>
      </c>
      <c r="E22" s="206"/>
      <c r="F22" s="150" t="str">
        <f>IF(D22=Lists!$K$4,"&lt; Input URL to data source &gt;",IF(D22=Lists!$K$5,"&lt; Reference section in EITI Report or URL &gt;",IF(D22=Lists!$K$6,"&lt; Reference evidence of non-applicability &gt;","")))</f>
        <v/>
      </c>
      <c r="G22" s="206"/>
      <c r="H22" s="236"/>
      <c r="I22" s="206"/>
      <c r="J22" s="206"/>
      <c r="K22" s="206"/>
      <c r="L22" s="206"/>
      <c r="M22" s="206"/>
      <c r="N22" s="206"/>
      <c r="O22" s="206"/>
      <c r="P22" s="206"/>
    </row>
    <row r="23" spans="1:16" s="17" customFormat="1" ht="15">
      <c r="A23" s="206"/>
      <c r="B23" s="36"/>
      <c r="C23" s="206"/>
      <c r="D23" s="120"/>
      <c r="E23" s="206"/>
      <c r="F23" s="120"/>
      <c r="G23" s="206"/>
      <c r="H23" s="206"/>
      <c r="I23" s="206"/>
      <c r="J23" s="206"/>
      <c r="K23" s="206"/>
      <c r="L23" s="206"/>
      <c r="M23" s="206"/>
      <c r="N23" s="206"/>
      <c r="O23" s="206"/>
      <c r="P23" s="206"/>
    </row>
    <row r="24" spans="1:16" s="17" customFormat="1" ht="30">
      <c r="A24" s="206"/>
      <c r="B24" s="121" t="s">
        <v>133</v>
      </c>
      <c r="C24" s="206"/>
      <c r="D24" s="122"/>
      <c r="E24" s="206"/>
      <c r="F24" s="122"/>
      <c r="G24" s="206"/>
      <c r="H24" s="234"/>
      <c r="I24" s="206"/>
      <c r="J24" s="206"/>
      <c r="K24" s="206"/>
      <c r="L24" s="206"/>
      <c r="M24" s="206"/>
      <c r="N24" s="206"/>
      <c r="O24" s="206"/>
      <c r="P24" s="206"/>
    </row>
    <row r="25" spans="1:16" s="17" customFormat="1" ht="15">
      <c r="A25" s="206"/>
      <c r="B25" s="123" t="s">
        <v>124</v>
      </c>
      <c r="C25" s="206"/>
      <c r="D25" s="124"/>
      <c r="E25" s="206"/>
      <c r="F25" s="124"/>
      <c r="G25" s="206"/>
      <c r="H25" s="235"/>
      <c r="I25" s="206"/>
      <c r="J25" s="206"/>
      <c r="K25" s="206"/>
      <c r="L25" s="206"/>
      <c r="M25" s="206"/>
      <c r="N25" s="206"/>
      <c r="O25" s="206"/>
      <c r="P25" s="206"/>
    </row>
    <row r="26" spans="1:16" s="17" customFormat="1" ht="15">
      <c r="A26" s="206"/>
      <c r="B26" s="125" t="s">
        <v>134</v>
      </c>
      <c r="C26" s="206"/>
      <c r="D26" s="150" t="s">
        <v>126</v>
      </c>
      <c r="E26" s="206"/>
      <c r="F26" s="150" t="s">
        <v>135</v>
      </c>
      <c r="G26" s="206"/>
      <c r="H26" s="235"/>
      <c r="I26" s="206"/>
      <c r="J26" s="206"/>
      <c r="K26" s="206"/>
      <c r="L26" s="206"/>
      <c r="M26" s="206"/>
      <c r="N26" s="206"/>
      <c r="O26" s="206"/>
      <c r="P26" s="206"/>
    </row>
    <row r="27" spans="1:16" s="17" customFormat="1" ht="15">
      <c r="A27" s="237"/>
      <c r="B27" s="127" t="s">
        <v>136</v>
      </c>
      <c r="C27" s="238"/>
      <c r="D27" s="150" t="s">
        <v>104</v>
      </c>
      <c r="E27" s="206"/>
      <c r="F27" s="150" t="str">
        <f>IF(D27=Lists!$K$4,"&lt; Input URL to data source &gt;",IF(D27=Lists!$K$5,"&lt; Reference section in EITI Report or URL &gt;",IF(D27=Lists!$K$6,"&lt; Reference evidence of non-applicability &gt;","")))</f>
        <v/>
      </c>
      <c r="G27" s="206"/>
      <c r="H27" s="235"/>
      <c r="I27" s="206"/>
      <c r="J27" s="206"/>
      <c r="K27" s="206"/>
      <c r="L27" s="206"/>
      <c r="M27" s="206"/>
      <c r="N27" s="206"/>
      <c r="O27" s="206"/>
      <c r="P27" s="206"/>
    </row>
    <row r="28" spans="1:16" s="17" customFormat="1" ht="15">
      <c r="A28" s="206"/>
      <c r="B28" s="125" t="s">
        <v>137</v>
      </c>
      <c r="C28" s="206"/>
      <c r="D28" s="150" t="s">
        <v>104</v>
      </c>
      <c r="E28" s="206"/>
      <c r="F28" s="150" t="str">
        <f>IF(D28=Lists!$K$4,"&lt; Input URL to data source &gt;",IF(D28=Lists!$K$5,"&lt; Reference section in EITI Report or URL &gt;",IF(D28=Lists!$K$6,"&lt; Reference evidence of non-applicability &gt;","")))</f>
        <v/>
      </c>
      <c r="G28" s="206"/>
      <c r="H28" s="235"/>
      <c r="I28" s="206"/>
      <c r="J28" s="206"/>
      <c r="K28" s="206"/>
      <c r="L28" s="206"/>
      <c r="M28" s="206"/>
      <c r="N28" s="206"/>
      <c r="O28" s="206"/>
      <c r="P28" s="206"/>
    </row>
    <row r="29" spans="1:16" s="17" customFormat="1" ht="15">
      <c r="A29" s="206"/>
      <c r="B29" s="128" t="s">
        <v>136</v>
      </c>
      <c r="C29" s="238"/>
      <c r="D29" s="150" t="s">
        <v>104</v>
      </c>
      <c r="E29" s="206"/>
      <c r="F29" s="150" t="str">
        <f>IF(D29=Lists!$K$4,"&lt; Input URL to data source &gt;",IF(D29=Lists!$K$5,"&lt; Reference section in EITI Report or URL &gt;",IF(D29=Lists!$K$6,"&lt; Reference evidence of non-applicability &gt;","")))</f>
        <v/>
      </c>
      <c r="G29" s="206"/>
      <c r="H29" s="235"/>
      <c r="I29" s="206"/>
      <c r="J29" s="206"/>
      <c r="K29" s="206"/>
      <c r="L29" s="206"/>
      <c r="M29" s="206"/>
      <c r="N29" s="206"/>
      <c r="O29" s="206"/>
      <c r="P29" s="206"/>
    </row>
    <row r="30" spans="1:16" s="17" customFormat="1" ht="27.95">
      <c r="A30" s="206"/>
      <c r="B30" s="125" t="s">
        <v>138</v>
      </c>
      <c r="C30" s="206"/>
      <c r="D30" s="150" t="s">
        <v>126</v>
      </c>
      <c r="E30" s="206"/>
      <c r="F30" s="256" t="s">
        <v>139</v>
      </c>
      <c r="G30" s="206"/>
      <c r="H30" s="235"/>
      <c r="I30" s="206"/>
      <c r="J30" s="206"/>
      <c r="K30" s="206"/>
      <c r="L30" s="206"/>
      <c r="M30" s="206"/>
      <c r="N30" s="206"/>
      <c r="O30" s="206"/>
      <c r="P30" s="206"/>
    </row>
    <row r="31" spans="1:16" s="17" customFormat="1" ht="15">
      <c r="A31" s="206"/>
      <c r="B31" s="129" t="s">
        <v>140</v>
      </c>
      <c r="C31" s="238"/>
      <c r="D31" s="151" t="s">
        <v>86</v>
      </c>
      <c r="E31" s="206"/>
      <c r="F31" s="150" t="str">
        <f>IF(D26=Lists!$K$4,"&lt; Input URL to data source &gt;",IF(D26=Lists!$K$5,"&lt; Reference section in EITI Report or URL &gt;",IF(D26=Lists!$K$6,"&lt; Reference evidence of non-applicability &gt;","")))</f>
        <v>&lt; Input URL to data source &gt;</v>
      </c>
      <c r="G31" s="206"/>
      <c r="H31" s="235"/>
      <c r="I31" s="206"/>
      <c r="J31" s="206"/>
      <c r="K31" s="206"/>
      <c r="L31" s="206"/>
      <c r="M31" s="206"/>
      <c r="N31" s="206"/>
      <c r="O31" s="206"/>
      <c r="P31" s="206"/>
    </row>
    <row r="32" spans="1:16" s="17" customFormat="1" ht="15">
      <c r="A32" s="206"/>
      <c r="B32" s="130"/>
      <c r="C32" s="206"/>
      <c r="D32" s="120"/>
      <c r="E32" s="206"/>
      <c r="F32" s="120"/>
      <c r="G32" s="206"/>
      <c r="H32" s="239"/>
      <c r="I32" s="206"/>
      <c r="J32" s="206"/>
      <c r="K32" s="206"/>
      <c r="L32" s="206"/>
      <c r="M32" s="206"/>
      <c r="N32" s="206"/>
      <c r="O32" s="206"/>
      <c r="P32" s="206"/>
    </row>
    <row r="33" spans="2:15" s="17" customFormat="1" ht="15">
      <c r="B33" s="121" t="s">
        <v>141</v>
      </c>
      <c r="C33" s="206"/>
      <c r="D33" s="131"/>
      <c r="E33" s="206"/>
      <c r="F33" s="131"/>
      <c r="G33" s="206"/>
      <c r="H33" s="234"/>
      <c r="I33" s="206"/>
      <c r="J33" s="206"/>
      <c r="K33" s="206"/>
      <c r="L33" s="206"/>
      <c r="M33" s="206"/>
      <c r="N33" s="206"/>
      <c r="O33" s="206"/>
    </row>
    <row r="34" spans="2:15" s="17" customFormat="1" ht="42">
      <c r="B34" s="123" t="s">
        <v>142</v>
      </c>
      <c r="C34" s="206"/>
      <c r="D34" s="150" t="s">
        <v>126</v>
      </c>
      <c r="E34" s="206"/>
      <c r="F34" s="256" t="s">
        <v>143</v>
      </c>
      <c r="G34" s="206"/>
      <c r="H34" s="235"/>
      <c r="I34" s="206"/>
      <c r="J34" s="206"/>
      <c r="K34" s="206"/>
      <c r="L34" s="206"/>
      <c r="M34" s="206"/>
      <c r="N34" s="206"/>
      <c r="O34" s="206"/>
    </row>
    <row r="35" spans="2:15" s="17" customFormat="1" ht="15">
      <c r="B35" s="123" t="s">
        <v>144</v>
      </c>
      <c r="C35" s="206"/>
      <c r="D35" s="150" t="s">
        <v>104</v>
      </c>
      <c r="E35" s="206"/>
      <c r="F35" s="256"/>
      <c r="G35" s="206"/>
      <c r="H35" s="235"/>
      <c r="I35" s="206"/>
      <c r="J35" s="206"/>
      <c r="K35" s="206"/>
      <c r="L35" s="206"/>
      <c r="M35" s="206"/>
      <c r="N35" s="206"/>
      <c r="O35" s="206"/>
    </row>
    <row r="36" spans="2:15" s="17" customFormat="1" ht="15">
      <c r="B36" s="132" t="s">
        <v>145</v>
      </c>
      <c r="C36" s="206"/>
      <c r="D36" s="150" t="s">
        <v>104</v>
      </c>
      <c r="E36" s="206"/>
      <c r="F36" s="150" t="str">
        <f>IF(D36=Lists!$K$4,"&lt; Input URL to data source &gt;",IF(D36=Lists!$K$5,"&lt; Reference section in EITI Report or URL &gt;",IF(D36=Lists!$K$6,"&lt; Reference evidence of non-applicability &gt;","")))</f>
        <v/>
      </c>
      <c r="G36" s="206"/>
      <c r="H36" s="236"/>
      <c r="I36" s="206"/>
      <c r="J36" s="206"/>
      <c r="K36" s="206"/>
      <c r="L36" s="206"/>
      <c r="M36" s="206"/>
      <c r="N36" s="206"/>
      <c r="O36" s="206"/>
    </row>
    <row r="37" spans="2:15" s="17" customFormat="1" ht="15">
      <c r="B37" s="36"/>
      <c r="C37" s="206"/>
      <c r="D37" s="120"/>
      <c r="E37" s="206"/>
      <c r="F37" s="120"/>
      <c r="G37" s="206"/>
      <c r="H37" s="206"/>
      <c r="I37" s="206"/>
      <c r="J37" s="206"/>
      <c r="K37" s="206"/>
      <c r="L37" s="206"/>
      <c r="M37" s="206"/>
      <c r="N37" s="206"/>
      <c r="O37" s="206"/>
    </row>
    <row r="38" spans="2:15" s="17" customFormat="1" ht="15">
      <c r="B38" s="121" t="s">
        <v>146</v>
      </c>
      <c r="C38" s="206"/>
      <c r="D38" s="131"/>
      <c r="E38" s="206"/>
      <c r="F38" s="131"/>
      <c r="G38" s="206"/>
      <c r="H38" s="234"/>
      <c r="I38" s="206"/>
      <c r="J38" s="206"/>
      <c r="K38" s="206"/>
      <c r="L38" s="206"/>
      <c r="M38" s="206"/>
      <c r="N38" s="206"/>
      <c r="O38" s="206"/>
    </row>
    <row r="39" spans="2:15" s="17" customFormat="1" ht="15">
      <c r="B39" s="123" t="s">
        <v>147</v>
      </c>
      <c r="C39" s="206"/>
      <c r="D39" s="150" t="s">
        <v>104</v>
      </c>
      <c r="E39" s="206"/>
      <c r="F39" s="150" t="str">
        <f>IF(D39=Lists!$K$4,"&lt; Input URL to data source &gt;",IF(D39=Lists!$K$5,"&lt; Reference section in EITI Report or URL &gt;",IF(D39=Lists!$K$6,"&lt; Reference evidence of non-applicability &gt;","")))</f>
        <v/>
      </c>
      <c r="G39" s="206"/>
      <c r="H39" s="235"/>
      <c r="I39" s="206"/>
      <c r="J39" s="206"/>
      <c r="K39" s="206"/>
      <c r="L39" s="206"/>
      <c r="M39" s="206"/>
      <c r="N39" s="206"/>
      <c r="O39" s="206"/>
    </row>
    <row r="40" spans="2:15" s="17" customFormat="1" ht="15">
      <c r="B40" s="125" t="s">
        <v>148</v>
      </c>
      <c r="C40" s="206"/>
      <c r="D40" s="150" t="s">
        <v>104</v>
      </c>
      <c r="E40" s="206"/>
      <c r="F40" s="150" t="str">
        <f>IF(D40=Lists!$K$4,"&lt; Input URL to data source &gt;",IF(D40=Lists!$K$5,"&lt; Reference section in EITI Report or URL &gt;",IF(D40=Lists!$K$6,"&lt; Reference evidence of non-applicability &gt;","")))</f>
        <v/>
      </c>
      <c r="G40" s="206"/>
      <c r="H40" s="235"/>
      <c r="I40" s="206"/>
      <c r="J40" s="206"/>
      <c r="K40" s="206"/>
      <c r="L40" s="206"/>
      <c r="M40" s="206"/>
      <c r="N40" s="206"/>
      <c r="O40" s="206"/>
    </row>
    <row r="41" spans="2:15" s="17" customFormat="1" ht="15">
      <c r="B41" s="123" t="s">
        <v>149</v>
      </c>
      <c r="C41" s="206"/>
      <c r="D41" s="150" t="s">
        <v>104</v>
      </c>
      <c r="E41" s="206"/>
      <c r="F41" s="150" t="str">
        <f>IF(D41=Lists!$K$4,"&lt; Input URL to data source &gt;",IF(D41=Lists!$K$5,"&lt; Reference section in EITI Report or URL &gt;",IF(D41=Lists!$K$6,"&lt; Reference evidence of non-applicability &gt;","")))</f>
        <v/>
      </c>
      <c r="G41" s="206"/>
      <c r="H41" s="235"/>
      <c r="I41" s="206"/>
      <c r="J41" s="206"/>
      <c r="K41" s="206"/>
      <c r="L41" s="206"/>
      <c r="M41" s="206"/>
      <c r="N41" s="206"/>
      <c r="O41" s="206"/>
    </row>
    <row r="42" spans="2:15" s="17" customFormat="1" ht="15">
      <c r="B42" s="123" t="s">
        <v>150</v>
      </c>
      <c r="C42" s="206"/>
      <c r="D42" s="150" t="s">
        <v>126</v>
      </c>
      <c r="E42" s="206"/>
      <c r="F42" s="256" t="s">
        <v>151</v>
      </c>
      <c r="G42" s="206"/>
      <c r="H42" s="235"/>
      <c r="I42" s="206"/>
      <c r="J42" s="206"/>
      <c r="K42" s="206"/>
      <c r="L42" s="206"/>
      <c r="M42" s="206"/>
      <c r="N42" s="206"/>
      <c r="O42" s="206"/>
    </row>
    <row r="43" spans="2:15" s="17" customFormat="1" ht="15">
      <c r="B43" s="132" t="s">
        <v>152</v>
      </c>
      <c r="C43" s="206"/>
      <c r="D43" s="151" t="s">
        <v>104</v>
      </c>
      <c r="E43" s="206"/>
      <c r="F43" s="150" t="str">
        <f>IF(D43=Lists!$K$4,"&lt; Input URL to data source &gt;",IF(D43=Lists!$K$5,"&lt; Reference section in EITI Report or URL &gt;",IF(D43=Lists!$K$6,"&lt; Reference evidence of non-applicability &gt;","")))</f>
        <v/>
      </c>
      <c r="G43" s="206"/>
      <c r="H43" s="236"/>
      <c r="I43" s="206"/>
      <c r="J43" s="206"/>
      <c r="K43" s="206"/>
      <c r="L43" s="206"/>
      <c r="M43" s="206"/>
      <c r="N43" s="206"/>
      <c r="O43" s="206"/>
    </row>
    <row r="44" spans="2:15" s="17" customFormat="1" ht="15">
      <c r="B44" s="36"/>
      <c r="C44" s="206"/>
      <c r="D44" s="120"/>
      <c r="E44" s="206"/>
      <c r="F44" s="120"/>
      <c r="G44" s="206"/>
      <c r="H44" s="206"/>
      <c r="I44" s="206"/>
      <c r="J44" s="206"/>
      <c r="K44" s="206"/>
      <c r="L44" s="206"/>
      <c r="M44" s="206"/>
      <c r="N44" s="206"/>
      <c r="O44" s="206"/>
    </row>
    <row r="45" spans="2:15" s="17" customFormat="1" ht="15">
      <c r="B45" s="121" t="s">
        <v>153</v>
      </c>
      <c r="C45" s="206"/>
      <c r="D45" s="240"/>
      <c r="E45" s="206"/>
      <c r="F45" s="240"/>
      <c r="G45" s="206"/>
      <c r="H45" s="234"/>
      <c r="I45" s="206"/>
      <c r="J45" s="206"/>
      <c r="K45" s="206"/>
      <c r="L45" s="206"/>
      <c r="M45" s="206"/>
      <c r="N45" s="206"/>
      <c r="O45" s="206"/>
    </row>
    <row r="46" spans="2:15" s="17" customFormat="1" ht="15">
      <c r="B46" s="123" t="s">
        <v>154</v>
      </c>
      <c r="C46" s="206"/>
      <c r="D46" s="150" t="s">
        <v>126</v>
      </c>
      <c r="E46" s="206"/>
      <c r="F46" s="256" t="s">
        <v>155</v>
      </c>
      <c r="G46" s="206"/>
      <c r="H46" s="235"/>
      <c r="I46" s="206"/>
      <c r="J46" s="206"/>
      <c r="K46" s="206"/>
      <c r="L46" s="206"/>
      <c r="M46" s="206"/>
      <c r="N46" s="206"/>
      <c r="O46" s="206"/>
    </row>
    <row r="47" spans="2:15" s="17" customFormat="1" ht="15">
      <c r="B47" s="125" t="s">
        <v>156</v>
      </c>
      <c r="C47" s="206"/>
      <c r="D47" s="150" t="s">
        <v>126</v>
      </c>
      <c r="E47" s="206"/>
      <c r="F47" s="256" t="s">
        <v>155</v>
      </c>
      <c r="G47" s="206"/>
      <c r="H47" s="235"/>
      <c r="I47" s="206"/>
      <c r="J47" s="206"/>
      <c r="K47" s="206"/>
      <c r="L47" s="206"/>
      <c r="M47" s="206"/>
      <c r="N47" s="206"/>
      <c r="O47" s="206"/>
    </row>
    <row r="48" spans="2:15" s="17" customFormat="1" ht="15">
      <c r="B48" s="132" t="s">
        <v>157</v>
      </c>
      <c r="C48" s="206"/>
      <c r="D48" s="152" t="s">
        <v>158</v>
      </c>
      <c r="E48" s="206"/>
      <c r="F48" s="257" t="s">
        <v>159</v>
      </c>
      <c r="G48" s="206"/>
      <c r="H48" s="236"/>
      <c r="I48" s="206"/>
      <c r="J48" s="206"/>
      <c r="K48" s="206"/>
      <c r="L48" s="206"/>
      <c r="M48" s="206"/>
      <c r="N48" s="206"/>
      <c r="O48" s="206"/>
    </row>
    <row r="49" spans="2:8" s="17" customFormat="1" ht="15">
      <c r="B49" s="36"/>
      <c r="C49" s="206"/>
      <c r="D49" s="120"/>
      <c r="E49" s="206"/>
      <c r="F49" s="120"/>
      <c r="G49" s="206"/>
      <c r="H49" s="206"/>
    </row>
    <row r="50" spans="2:8" s="17" customFormat="1" ht="15">
      <c r="B50" s="121" t="s">
        <v>160</v>
      </c>
      <c r="C50" s="206"/>
      <c r="D50" s="240"/>
      <c r="E50" s="206"/>
      <c r="F50" s="240"/>
      <c r="G50" s="206"/>
      <c r="H50" s="234"/>
    </row>
    <row r="51" spans="2:8" s="17" customFormat="1" ht="30">
      <c r="B51" s="133" t="s">
        <v>161</v>
      </c>
      <c r="C51" s="206"/>
      <c r="D51" s="150" t="s">
        <v>131</v>
      </c>
      <c r="E51" s="206"/>
      <c r="F51" s="150" t="str">
        <f>IF(D51=Lists!$K$4,"&lt; Input URL to data source &gt;",IF(D51=Lists!$K$5,"&lt; Reference section in EITI Report or URL &gt;",IF(D51=Lists!$K$6,"&lt; Reference evidence of non-applicability &gt;","")))</f>
        <v/>
      </c>
      <c r="G51" s="206"/>
      <c r="H51" s="235"/>
    </row>
    <row r="52" spans="2:8" s="17" customFormat="1" ht="45">
      <c r="B52" s="134" t="s">
        <v>162</v>
      </c>
      <c r="C52" s="206"/>
      <c r="D52" s="150" t="s">
        <v>126</v>
      </c>
      <c r="E52" s="206"/>
      <c r="F52" s="150" t="s">
        <v>163</v>
      </c>
      <c r="G52" s="206"/>
      <c r="H52" s="235"/>
    </row>
    <row r="53" spans="2:8" s="17" customFormat="1" ht="15">
      <c r="B53" s="134"/>
      <c r="C53" s="206"/>
      <c r="D53" s="150"/>
      <c r="E53" s="206"/>
      <c r="F53" s="150" t="s">
        <v>164</v>
      </c>
      <c r="G53" s="206"/>
      <c r="H53" s="235"/>
    </row>
    <row r="54" spans="2:8" s="17" customFormat="1" ht="15">
      <c r="B54" s="134"/>
      <c r="C54" s="206"/>
      <c r="D54" s="150"/>
      <c r="E54" s="206"/>
      <c r="F54" s="150" t="s">
        <v>165</v>
      </c>
      <c r="G54" s="206"/>
      <c r="H54" s="235"/>
    </row>
    <row r="55" spans="2:8" s="17" customFormat="1" ht="15">
      <c r="B55" s="134"/>
      <c r="C55" s="206"/>
      <c r="D55" s="150"/>
      <c r="E55" s="206"/>
      <c r="F55" s="150" t="s">
        <v>166</v>
      </c>
      <c r="G55" s="206"/>
      <c r="H55" s="235"/>
    </row>
    <row r="56" spans="2:8" s="17" customFormat="1" ht="15">
      <c r="B56" s="134"/>
      <c r="C56" s="206"/>
      <c r="D56" s="150"/>
      <c r="E56" s="206"/>
      <c r="F56" s="150" t="s">
        <v>167</v>
      </c>
      <c r="G56" s="206"/>
      <c r="H56" s="235"/>
    </row>
    <row r="57" spans="2:8" s="17" customFormat="1" ht="15">
      <c r="B57" s="134"/>
      <c r="C57" s="206"/>
      <c r="D57" s="150"/>
      <c r="E57" s="206"/>
      <c r="F57" s="150"/>
      <c r="G57" s="206"/>
      <c r="H57" s="235"/>
    </row>
    <row r="58" spans="2:8" s="17" customFormat="1" ht="15">
      <c r="B58" s="134"/>
      <c r="C58" s="206"/>
      <c r="D58" s="150"/>
      <c r="E58" s="206"/>
      <c r="F58" s="150" t="s">
        <v>168</v>
      </c>
      <c r="G58" s="206"/>
      <c r="H58" s="235"/>
    </row>
    <row r="59" spans="2:8" s="17" customFormat="1" ht="45">
      <c r="B59" s="134" t="s">
        <v>169</v>
      </c>
      <c r="C59" s="206"/>
      <c r="D59" s="150" t="s">
        <v>126</v>
      </c>
      <c r="E59" s="206"/>
      <c r="F59" s="150" t="s">
        <v>170</v>
      </c>
      <c r="G59" s="206"/>
      <c r="H59" s="235"/>
    </row>
    <row r="60" spans="2:8" s="17" customFormat="1" ht="15">
      <c r="B60" s="134"/>
      <c r="C60" s="206"/>
      <c r="D60" s="150"/>
      <c r="E60" s="206"/>
      <c r="F60" s="150" t="s">
        <v>171</v>
      </c>
      <c r="G60" s="206"/>
      <c r="H60" s="235"/>
    </row>
    <row r="61" spans="2:8" s="17" customFormat="1" ht="15">
      <c r="B61" s="134"/>
      <c r="C61" s="206"/>
      <c r="D61" s="150"/>
      <c r="E61" s="206"/>
      <c r="F61" s="150" t="s">
        <v>172</v>
      </c>
      <c r="G61" s="206"/>
      <c r="H61" s="235"/>
    </row>
    <row r="62" spans="2:8" s="17" customFormat="1" ht="15">
      <c r="B62" s="134"/>
      <c r="C62" s="206"/>
      <c r="D62" s="150"/>
      <c r="E62" s="206"/>
      <c r="F62" s="150" t="s">
        <v>173</v>
      </c>
      <c r="G62" s="206"/>
      <c r="H62" s="235"/>
    </row>
    <row r="63" spans="2:8" s="17" customFormat="1" ht="36" customHeight="1">
      <c r="B63" s="135"/>
      <c r="C63" s="206"/>
      <c r="D63" s="151"/>
      <c r="E63" s="206"/>
      <c r="F63" s="151" t="s">
        <v>174</v>
      </c>
      <c r="G63" s="206"/>
      <c r="H63" s="236"/>
    </row>
    <row r="64" spans="2:8" s="17" customFormat="1" ht="15">
      <c r="B64" s="36"/>
      <c r="C64" s="206"/>
      <c r="D64" s="120"/>
      <c r="E64" s="206"/>
      <c r="F64" s="120"/>
      <c r="G64" s="206"/>
      <c r="H64" s="206"/>
    </row>
    <row r="65" spans="2:8" s="17" customFormat="1" ht="15">
      <c r="B65" s="121" t="s">
        <v>175</v>
      </c>
      <c r="C65" s="206"/>
      <c r="D65" s="240"/>
      <c r="E65" s="206"/>
      <c r="F65" s="240"/>
      <c r="G65" s="206"/>
      <c r="H65" s="234"/>
    </row>
    <row r="66" spans="2:8" s="17" customFormat="1" ht="30">
      <c r="B66" s="136" t="s">
        <v>176</v>
      </c>
      <c r="C66" s="206"/>
      <c r="D66" s="150" t="s">
        <v>126</v>
      </c>
      <c r="E66" s="206"/>
      <c r="F66" s="257" t="s">
        <v>177</v>
      </c>
      <c r="G66" s="206"/>
      <c r="H66" s="236"/>
    </row>
    <row r="67" spans="2:8" s="17" customFormat="1" ht="15">
      <c r="B67" s="36"/>
      <c r="C67" s="206"/>
      <c r="D67" s="120"/>
      <c r="E67" s="206"/>
      <c r="F67" s="120"/>
      <c r="G67" s="206"/>
      <c r="H67" s="206"/>
    </row>
    <row r="68" spans="2:8" s="17" customFormat="1" ht="15">
      <c r="B68" s="121" t="s">
        <v>178</v>
      </c>
      <c r="C68" s="206"/>
      <c r="D68" s="240"/>
      <c r="E68" s="206"/>
      <c r="F68" s="240"/>
      <c r="G68" s="206"/>
      <c r="H68" s="234"/>
    </row>
    <row r="69" spans="2:8" s="17" customFormat="1" ht="15">
      <c r="B69" s="207" t="s">
        <v>179</v>
      </c>
      <c r="C69" s="206"/>
      <c r="D69" s="241"/>
      <c r="E69" s="206"/>
      <c r="F69" s="241"/>
      <c r="G69" s="206"/>
      <c r="H69" s="235"/>
    </row>
    <row r="70" spans="2:8" s="17" customFormat="1" ht="56.1">
      <c r="B70" s="133" t="s">
        <v>180</v>
      </c>
      <c r="C70" s="206"/>
      <c r="D70" s="150" t="s">
        <v>126</v>
      </c>
      <c r="E70" s="206"/>
      <c r="F70" s="256" t="s">
        <v>181</v>
      </c>
      <c r="G70" s="206"/>
      <c r="H70" s="235"/>
    </row>
    <row r="71" spans="2:8" s="17" customFormat="1" ht="15">
      <c r="B71" s="133" t="s">
        <v>182</v>
      </c>
      <c r="C71" s="206"/>
      <c r="D71" s="150" t="s">
        <v>104</v>
      </c>
      <c r="E71" s="206"/>
      <c r="F71" s="150" t="str">
        <f>IF(D71=Lists!$K$4,"&lt; Input URL to data source &gt;",IF(D71=Lists!$K$5,"&lt; Reference section in EITI Report or URL &gt;",IF(D71=Lists!$K$6,"&lt; Reference evidence of non-applicability &gt;","")))</f>
        <v/>
      </c>
      <c r="G71" s="206"/>
      <c r="H71" s="235"/>
    </row>
    <row r="72" spans="2:8" s="17" customFormat="1" ht="15">
      <c r="B72" s="153" t="s">
        <v>183</v>
      </c>
      <c r="C72" s="206"/>
      <c r="D72" s="258">
        <v>240324500</v>
      </c>
      <c r="E72" s="206"/>
      <c r="F72" s="150" t="s">
        <v>184</v>
      </c>
      <c r="G72" s="206"/>
      <c r="H72" s="235"/>
    </row>
    <row r="73" spans="2:8" s="17" customFormat="1" ht="15">
      <c r="B73" s="134" t="str">
        <f>LEFT(B72,SEARCH(",",B72))&amp;" value"</f>
        <v>Crude oil (2709), value</v>
      </c>
      <c r="C73" s="206"/>
      <c r="D73" s="150" t="s">
        <v>86</v>
      </c>
      <c r="E73" s="206"/>
      <c r="F73" s="150" t="s">
        <v>185</v>
      </c>
      <c r="G73" s="206"/>
      <c r="H73" s="235" t="s">
        <v>186</v>
      </c>
    </row>
    <row r="74" spans="2:8" s="17" customFormat="1" ht="15">
      <c r="B74" s="153" t="s">
        <v>187</v>
      </c>
      <c r="C74" s="206"/>
      <c r="D74" s="258">
        <v>2433364000000</v>
      </c>
      <c r="E74" s="206"/>
      <c r="F74" s="150" t="s">
        <v>188</v>
      </c>
      <c r="G74" s="206"/>
      <c r="H74" s="235"/>
    </row>
    <row r="75" spans="2:8" s="17" customFormat="1" ht="15">
      <c r="B75" s="134" t="str">
        <f>LEFT(B74,SEARCH(",",B74))&amp;" value"</f>
        <v>Natural gas (2711), value</v>
      </c>
      <c r="C75" s="206"/>
      <c r="D75" s="150" t="s">
        <v>86</v>
      </c>
      <c r="E75" s="206"/>
      <c r="F75" s="150" t="s">
        <v>185</v>
      </c>
      <c r="G75" s="206"/>
      <c r="H75" s="235" t="s">
        <v>186</v>
      </c>
    </row>
    <row r="76" spans="2:8" s="17" customFormat="1" ht="15">
      <c r="B76" s="153" t="s">
        <v>189</v>
      </c>
      <c r="C76" s="206"/>
      <c r="D76" s="258">
        <v>196051878.66100001</v>
      </c>
      <c r="E76" s="206"/>
      <c r="F76" s="150" t="s">
        <v>190</v>
      </c>
      <c r="G76" s="206"/>
      <c r="H76" s="235"/>
    </row>
    <row r="77" spans="2:8" s="17" customFormat="1" ht="15">
      <c r="B77" s="134" t="str">
        <f>LEFT(B76,SEARCH(",",B76))&amp;" value"</f>
        <v>Gold (7108), value</v>
      </c>
      <c r="C77" s="206"/>
      <c r="D77" s="150" t="s">
        <v>86</v>
      </c>
      <c r="E77" s="206"/>
      <c r="F77" s="150" t="s">
        <v>185</v>
      </c>
      <c r="G77" s="206"/>
      <c r="H77" s="235" t="s">
        <v>186</v>
      </c>
    </row>
    <row r="78" spans="2:8" s="17" customFormat="1" ht="15">
      <c r="B78" s="153" t="s">
        <v>191</v>
      </c>
      <c r="C78" s="206"/>
      <c r="D78" s="150" t="s">
        <v>86</v>
      </c>
      <c r="E78" s="206"/>
      <c r="F78" s="150" t="s">
        <v>190</v>
      </c>
      <c r="G78" s="206"/>
      <c r="H78" s="235"/>
    </row>
    <row r="79" spans="2:8" s="17" customFormat="1" ht="15">
      <c r="B79" s="134" t="str">
        <f>LEFT(B78,SEARCH(",",B78))&amp;" value"</f>
        <v>Silver (7106), value</v>
      </c>
      <c r="C79" s="206"/>
      <c r="D79" s="150" t="s">
        <v>86</v>
      </c>
      <c r="E79" s="206"/>
      <c r="F79" s="150" t="s">
        <v>185</v>
      </c>
      <c r="G79" s="206"/>
      <c r="H79" s="235" t="s">
        <v>186</v>
      </c>
    </row>
    <row r="80" spans="2:8" s="17" customFormat="1" ht="15">
      <c r="B80" s="153" t="s">
        <v>192</v>
      </c>
      <c r="C80" s="206"/>
      <c r="D80" s="258">
        <v>606222419.5200001</v>
      </c>
      <c r="E80" s="206"/>
      <c r="F80" s="150" t="s">
        <v>193</v>
      </c>
      <c r="G80" s="206"/>
      <c r="H80" s="235"/>
    </row>
    <row r="81" spans="2:8" s="17" customFormat="1" ht="15">
      <c r="B81" s="134" t="str">
        <f>LEFT(B80,SEARCH(",",B80))&amp;" value"</f>
        <v>Coal (2701), value</v>
      </c>
      <c r="C81" s="206"/>
      <c r="D81" s="150" t="s">
        <v>86</v>
      </c>
      <c r="E81" s="206"/>
      <c r="F81" s="150" t="s">
        <v>185</v>
      </c>
      <c r="G81" s="206"/>
      <c r="H81" s="235" t="s">
        <v>186</v>
      </c>
    </row>
    <row r="82" spans="2:8" s="17" customFormat="1" ht="15">
      <c r="B82" s="153" t="s">
        <v>194</v>
      </c>
      <c r="C82" s="206"/>
      <c r="D82" s="258">
        <v>864631881.93499994</v>
      </c>
      <c r="E82" s="206"/>
      <c r="F82" s="150" t="s">
        <v>193</v>
      </c>
      <c r="G82" s="206"/>
      <c r="H82" s="235"/>
    </row>
    <row r="83" spans="2:8" s="17" customFormat="1" ht="15">
      <c r="B83" s="134" t="str">
        <f>LEFT(B82,SEARCH(",",B82))&amp;" value"</f>
        <v>Copper (2603), value</v>
      </c>
      <c r="C83" s="206"/>
      <c r="D83" s="150" t="s">
        <v>86</v>
      </c>
      <c r="E83" s="206"/>
      <c r="F83" s="150" t="s">
        <v>185</v>
      </c>
      <c r="G83" s="206"/>
      <c r="H83" s="235" t="s">
        <v>186</v>
      </c>
    </row>
    <row r="84" spans="2:8" s="17" customFormat="1" ht="15">
      <c r="B84" s="153" t="s">
        <v>195</v>
      </c>
      <c r="C84" s="206"/>
      <c r="D84" s="258">
        <v>806762.95100000012</v>
      </c>
      <c r="E84" s="206"/>
      <c r="F84" s="150" t="s">
        <v>193</v>
      </c>
      <c r="G84" s="206"/>
      <c r="H84" s="235"/>
    </row>
    <row r="85" spans="2:8" s="17" customFormat="1" ht="15">
      <c r="B85" s="134" t="str">
        <f>LEFT(B84,SEARCH(",",B84))&amp;" value"</f>
        <v>Tin (2609), value</v>
      </c>
      <c r="C85" s="206"/>
      <c r="D85" s="150" t="s">
        <v>86</v>
      </c>
      <c r="E85" s="206"/>
      <c r="F85" s="150" t="s">
        <v>185</v>
      </c>
      <c r="G85" s="206"/>
      <c r="H85" s="235" t="s">
        <v>186</v>
      </c>
    </row>
    <row r="86" spans="2:8" s="17" customFormat="1" ht="15">
      <c r="B86" s="153" t="s">
        <v>196</v>
      </c>
      <c r="C86" s="206"/>
      <c r="D86" s="150" t="s">
        <v>86</v>
      </c>
      <c r="E86" s="206"/>
      <c r="F86" s="150" t="s">
        <v>193</v>
      </c>
      <c r="G86" s="206"/>
      <c r="H86" s="235"/>
    </row>
    <row r="87" spans="2:8" s="17" customFormat="1" ht="15">
      <c r="B87" s="135" t="str">
        <f>LEFT(B86,SEARCH(",",B86))&amp;" value"</f>
        <v>Add commodities here, value</v>
      </c>
      <c r="C87" s="206"/>
      <c r="D87" s="151" t="s">
        <v>86</v>
      </c>
      <c r="E87" s="206"/>
      <c r="F87" s="151" t="s">
        <v>185</v>
      </c>
      <c r="G87" s="206"/>
      <c r="H87" s="236" t="s">
        <v>186</v>
      </c>
    </row>
    <row r="88" spans="2:8" s="17" customFormat="1" ht="15">
      <c r="B88" s="36"/>
      <c r="C88" s="206"/>
      <c r="D88" s="120"/>
      <c r="E88" s="206"/>
      <c r="F88" s="120"/>
      <c r="G88" s="206"/>
      <c r="H88" s="206"/>
    </row>
    <row r="89" spans="2:8" s="17" customFormat="1" ht="15">
      <c r="B89" s="121" t="s">
        <v>197</v>
      </c>
      <c r="C89" s="206"/>
      <c r="D89" s="240"/>
      <c r="E89" s="206"/>
      <c r="F89" s="240"/>
      <c r="G89" s="206"/>
      <c r="H89" s="234"/>
    </row>
    <row r="90" spans="2:8" s="17" customFormat="1" ht="30">
      <c r="B90" s="133" t="s">
        <v>198</v>
      </c>
      <c r="C90" s="206"/>
      <c r="D90" s="150" t="s">
        <v>126</v>
      </c>
      <c r="E90" s="206"/>
      <c r="F90" s="150" t="s">
        <v>199</v>
      </c>
      <c r="G90" s="206"/>
      <c r="H90" s="235"/>
    </row>
    <row r="91" spans="2:8" s="17" customFormat="1" ht="15">
      <c r="B91" s="133"/>
      <c r="C91" s="206"/>
      <c r="D91" s="150"/>
      <c r="E91" s="206"/>
      <c r="F91" s="150"/>
      <c r="G91" s="206"/>
      <c r="H91" s="235"/>
    </row>
    <row r="92" spans="2:8" s="17" customFormat="1" ht="30">
      <c r="B92" s="133" t="s">
        <v>200</v>
      </c>
      <c r="C92" s="206"/>
      <c r="D92" s="150" t="s">
        <v>126</v>
      </c>
      <c r="E92" s="206"/>
      <c r="F92" s="150" t="s">
        <v>201</v>
      </c>
      <c r="G92" s="206"/>
      <c r="H92" s="235"/>
    </row>
    <row r="93" spans="2:8" s="17" customFormat="1" ht="15">
      <c r="B93" s="133"/>
      <c r="C93" s="206"/>
      <c r="D93" s="150"/>
      <c r="E93" s="206"/>
      <c r="F93" s="256" t="s">
        <v>202</v>
      </c>
      <c r="G93" s="206"/>
      <c r="H93" s="235"/>
    </row>
    <row r="94" spans="2:8" s="17" customFormat="1" ht="15">
      <c r="B94" s="153" t="s">
        <v>183</v>
      </c>
      <c r="C94" s="206"/>
      <c r="D94" s="150">
        <v>6016700</v>
      </c>
      <c r="E94" s="206"/>
      <c r="F94" s="150" t="s">
        <v>193</v>
      </c>
      <c r="G94" s="206"/>
      <c r="H94" s="235"/>
    </row>
    <row r="95" spans="2:8" s="17" customFormat="1" ht="15">
      <c r="B95" s="134" t="str">
        <f>LEFT(B94,SEARCH(",",B94))&amp;" value"</f>
        <v>Crude oil (2709), value</v>
      </c>
      <c r="C95" s="206"/>
      <c r="D95" s="150" t="s">
        <v>86</v>
      </c>
      <c r="E95" s="206"/>
      <c r="F95" s="150" t="s">
        <v>185</v>
      </c>
      <c r="G95" s="206"/>
      <c r="H95" s="235" t="s">
        <v>186</v>
      </c>
    </row>
    <row r="96" spans="2:8" s="17" customFormat="1" ht="15">
      <c r="B96" s="153" t="s">
        <v>187</v>
      </c>
      <c r="C96" s="206"/>
      <c r="D96" s="150" t="s">
        <v>86</v>
      </c>
      <c r="E96" s="206"/>
      <c r="F96" s="150" t="s">
        <v>203</v>
      </c>
      <c r="G96" s="206"/>
      <c r="H96" s="235"/>
    </row>
    <row r="97" spans="2:16" s="17" customFormat="1" ht="15">
      <c r="B97" s="134" t="str">
        <f>LEFT(B96,SEARCH(",",B96))&amp;" value"</f>
        <v>Natural gas (2711), value</v>
      </c>
      <c r="C97" s="206"/>
      <c r="D97" s="150" t="s">
        <v>86</v>
      </c>
      <c r="E97" s="206"/>
      <c r="F97" s="150" t="s">
        <v>185</v>
      </c>
      <c r="G97" s="206"/>
      <c r="H97" s="235" t="s">
        <v>186</v>
      </c>
      <c r="I97" s="206"/>
      <c r="J97" s="206"/>
      <c r="K97" s="206"/>
      <c r="L97" s="206"/>
      <c r="M97" s="206"/>
      <c r="N97" s="206"/>
      <c r="O97" s="206"/>
      <c r="P97" s="206"/>
    </row>
    <row r="98" spans="2:16" s="17" customFormat="1" ht="15">
      <c r="B98" s="153" t="s">
        <v>189</v>
      </c>
      <c r="C98" s="206"/>
      <c r="D98" s="150" t="s">
        <v>86</v>
      </c>
      <c r="E98" s="206"/>
      <c r="F98" s="150" t="s">
        <v>190</v>
      </c>
      <c r="G98" s="206"/>
      <c r="H98" s="235"/>
      <c r="I98" s="206"/>
      <c r="J98" s="206"/>
      <c r="K98" s="206"/>
      <c r="L98" s="206"/>
      <c r="M98" s="206"/>
      <c r="N98" s="206"/>
      <c r="O98" s="206"/>
      <c r="P98" s="206"/>
    </row>
    <row r="99" spans="2:16" s="17" customFormat="1" ht="15">
      <c r="B99" s="134" t="str">
        <f>LEFT(B98,SEARCH(",",B98))&amp;" value"</f>
        <v>Gold (7108), value</v>
      </c>
      <c r="C99" s="206"/>
      <c r="D99" s="150" t="s">
        <v>86</v>
      </c>
      <c r="E99" s="206"/>
      <c r="F99" s="150" t="s">
        <v>185</v>
      </c>
      <c r="G99" s="206"/>
      <c r="H99" s="235" t="s">
        <v>186</v>
      </c>
      <c r="I99" s="206"/>
      <c r="J99" s="206"/>
      <c r="K99" s="206"/>
      <c r="L99" s="206"/>
      <c r="M99" s="206"/>
      <c r="N99" s="206"/>
      <c r="O99" s="206"/>
      <c r="P99" s="206"/>
    </row>
    <row r="100" spans="2:16" s="17" customFormat="1" ht="15">
      <c r="B100" s="153" t="s">
        <v>191</v>
      </c>
      <c r="C100" s="206"/>
      <c r="D100" s="150" t="s">
        <v>86</v>
      </c>
      <c r="E100" s="206"/>
      <c r="F100" s="150" t="s">
        <v>190</v>
      </c>
      <c r="G100" s="206"/>
      <c r="H100" s="235"/>
      <c r="I100" s="206"/>
      <c r="J100" s="206"/>
      <c r="K100" s="206"/>
      <c r="L100" s="206"/>
      <c r="M100" s="206"/>
      <c r="N100" s="206"/>
      <c r="O100" s="206"/>
      <c r="P100" s="206"/>
    </row>
    <row r="101" spans="2:16" s="17" customFormat="1" ht="15">
      <c r="B101" s="134" t="str">
        <f>LEFT(B100,SEARCH(",",B100))&amp;" value"</f>
        <v>Silver (7106), value</v>
      </c>
      <c r="C101" s="206"/>
      <c r="D101" s="150" t="s">
        <v>86</v>
      </c>
      <c r="E101" s="206"/>
      <c r="F101" s="150" t="s">
        <v>185</v>
      </c>
      <c r="G101" s="206"/>
      <c r="H101" s="235" t="s">
        <v>186</v>
      </c>
      <c r="I101" s="206"/>
      <c r="J101" s="206"/>
      <c r="K101" s="206"/>
      <c r="L101" s="206"/>
      <c r="M101" s="206"/>
      <c r="N101" s="206"/>
      <c r="O101" s="206"/>
      <c r="P101" s="206"/>
    </row>
    <row r="102" spans="2:16" s="17" customFormat="1" ht="15">
      <c r="B102" s="153" t="s">
        <v>192</v>
      </c>
      <c r="C102" s="206"/>
      <c r="D102" s="150" t="s">
        <v>86</v>
      </c>
      <c r="E102" s="206"/>
      <c r="F102" s="150" t="s">
        <v>204</v>
      </c>
      <c r="G102" s="206"/>
      <c r="H102" s="235"/>
      <c r="I102" s="206"/>
      <c r="J102" s="206"/>
      <c r="K102" s="206"/>
      <c r="L102" s="206"/>
      <c r="M102" s="206"/>
      <c r="N102" s="206"/>
      <c r="O102" s="206"/>
      <c r="P102" s="206"/>
    </row>
    <row r="103" spans="2:16" s="17" customFormat="1" ht="15">
      <c r="B103" s="134" t="str">
        <f>LEFT(B102,SEARCH(",",B102))&amp;" value"</f>
        <v>Coal (2701), value</v>
      </c>
      <c r="C103" s="206"/>
      <c r="D103" s="259">
        <v>30025000000</v>
      </c>
      <c r="E103" s="206"/>
      <c r="F103" s="150" t="s">
        <v>185</v>
      </c>
      <c r="G103" s="206"/>
      <c r="H103" s="235" t="s">
        <v>186</v>
      </c>
      <c r="I103" s="206"/>
      <c r="J103" s="206"/>
      <c r="K103" s="206"/>
      <c r="L103" s="206"/>
      <c r="M103" s="206"/>
      <c r="N103" s="206"/>
      <c r="O103" s="206"/>
      <c r="P103" s="206"/>
    </row>
    <row r="104" spans="2:16" s="17" customFormat="1" ht="15">
      <c r="B104" s="153" t="s">
        <v>194</v>
      </c>
      <c r="C104" s="206"/>
      <c r="D104" s="150" t="s">
        <v>86</v>
      </c>
      <c r="E104" s="206"/>
      <c r="F104" s="150" t="s">
        <v>193</v>
      </c>
      <c r="G104" s="206"/>
      <c r="H104" s="235"/>
      <c r="I104" s="206"/>
      <c r="J104" s="206"/>
      <c r="K104" s="206"/>
      <c r="L104" s="206"/>
      <c r="M104" s="206"/>
      <c r="N104" s="206"/>
      <c r="O104" s="206"/>
      <c r="P104" s="206"/>
    </row>
    <row r="105" spans="2:16" s="17" customFormat="1" ht="15">
      <c r="B105" s="134" t="str">
        <f>LEFT(B104,SEARCH(",",B104))&amp;" value"</f>
        <v>Copper (2603), value</v>
      </c>
      <c r="C105" s="206"/>
      <c r="D105" s="150">
        <v>7174180000</v>
      </c>
      <c r="E105" s="206"/>
      <c r="F105" s="150" t="s">
        <v>185</v>
      </c>
      <c r="G105" s="206"/>
      <c r="H105" s="235" t="s">
        <v>186</v>
      </c>
      <c r="I105" s="206"/>
      <c r="J105" s="206"/>
      <c r="K105" s="206"/>
      <c r="L105" s="206"/>
      <c r="M105" s="206"/>
      <c r="N105" s="206"/>
      <c r="O105" s="206"/>
      <c r="P105" s="206"/>
    </row>
    <row r="106" spans="2:16" s="17" customFormat="1" ht="15">
      <c r="B106" s="153" t="s">
        <v>205</v>
      </c>
      <c r="C106" s="206"/>
      <c r="D106" s="150" t="s">
        <v>86</v>
      </c>
      <c r="E106" s="206"/>
      <c r="F106" s="150" t="s">
        <v>193</v>
      </c>
      <c r="G106" s="206"/>
      <c r="H106" s="235"/>
      <c r="I106" s="206"/>
      <c r="J106" s="206"/>
      <c r="K106" s="206"/>
      <c r="L106" s="206"/>
      <c r="M106" s="206"/>
      <c r="N106" s="206"/>
      <c r="O106" s="206"/>
      <c r="P106" s="206"/>
    </row>
    <row r="107" spans="2:16" s="17" customFormat="1" ht="15">
      <c r="B107" s="134" t="str">
        <f>LEFT(B106,SEARCH(",",B106))&amp;" value"</f>
        <v>Nickel (2604), value</v>
      </c>
      <c r="C107" s="206"/>
      <c r="D107" s="150" t="s">
        <v>86</v>
      </c>
      <c r="E107" s="206"/>
      <c r="F107" s="150" t="s">
        <v>185</v>
      </c>
      <c r="G107" s="206"/>
      <c r="H107" s="235" t="s">
        <v>186</v>
      </c>
      <c r="I107" s="206"/>
      <c r="J107" s="206"/>
      <c r="K107" s="206"/>
      <c r="L107" s="206"/>
      <c r="M107" s="206"/>
      <c r="N107" s="206"/>
      <c r="O107" s="206"/>
      <c r="P107" s="206"/>
    </row>
    <row r="108" spans="2:16" s="17" customFormat="1" ht="15">
      <c r="B108" s="153" t="s">
        <v>195</v>
      </c>
      <c r="C108" s="206"/>
      <c r="D108" s="150" t="s">
        <v>86</v>
      </c>
      <c r="E108" s="206"/>
      <c r="F108" s="150" t="s">
        <v>193</v>
      </c>
      <c r="G108" s="206"/>
      <c r="H108" s="235"/>
      <c r="I108" s="206"/>
      <c r="J108" s="206"/>
      <c r="K108" s="206"/>
      <c r="L108" s="206"/>
      <c r="M108" s="206"/>
      <c r="N108" s="206"/>
      <c r="O108" s="206"/>
      <c r="P108" s="206"/>
    </row>
    <row r="109" spans="2:16" s="17" customFormat="1" ht="15">
      <c r="B109" s="135" t="str">
        <f>LEFT(B108,SEARCH(",",B108))&amp;" value"</f>
        <v>Tin (2609), value</v>
      </c>
      <c r="C109" s="206"/>
      <c r="D109" s="151" t="s">
        <v>86</v>
      </c>
      <c r="E109" s="206"/>
      <c r="F109" s="151" t="s">
        <v>185</v>
      </c>
      <c r="G109" s="206"/>
      <c r="H109" s="236" t="s">
        <v>186</v>
      </c>
      <c r="I109" s="206"/>
      <c r="J109" s="206"/>
      <c r="K109" s="206"/>
      <c r="L109" s="206"/>
      <c r="M109" s="206"/>
      <c r="N109" s="206"/>
      <c r="O109" s="206"/>
      <c r="P109" s="206"/>
    </row>
    <row r="110" spans="2:16" s="17" customFormat="1" ht="15">
      <c r="B110" s="36"/>
      <c r="C110" s="206"/>
      <c r="D110" s="120"/>
      <c r="E110" s="206"/>
      <c r="F110" s="120"/>
      <c r="G110" s="206"/>
      <c r="H110" s="206"/>
      <c r="I110" s="206"/>
      <c r="J110" s="206"/>
      <c r="K110" s="206"/>
      <c r="L110" s="206"/>
      <c r="M110" s="206"/>
      <c r="N110" s="206"/>
      <c r="O110" s="206"/>
      <c r="P110" s="206"/>
    </row>
    <row r="111" spans="2:16" s="17" customFormat="1" ht="15">
      <c r="B111" s="121" t="s">
        <v>206</v>
      </c>
      <c r="C111" s="206"/>
      <c r="D111" s="240"/>
      <c r="E111" s="206"/>
      <c r="F111" s="137"/>
      <c r="G111" s="206"/>
      <c r="H111" s="234"/>
      <c r="I111" s="206"/>
      <c r="J111" s="206"/>
      <c r="K111" s="206"/>
      <c r="L111" s="206"/>
      <c r="M111" s="206"/>
      <c r="N111" s="206"/>
      <c r="O111" s="206"/>
      <c r="P111" s="206"/>
    </row>
    <row r="112" spans="2:16" s="17" customFormat="1" ht="30">
      <c r="B112" s="133" t="s">
        <v>207</v>
      </c>
      <c r="C112" s="206"/>
      <c r="D112" s="150" t="s">
        <v>129</v>
      </c>
      <c r="E112" s="206"/>
      <c r="F112" s="150" t="str">
        <f>IF(D112=Lists!$K$4,"&lt; Input URL to data source &gt;",IF(D112=Lists!$K$5,"&lt; Reference section in EITI Report or URL &gt;",IF(D112=Lists!$K$6,"&lt; Reference evidence of non-applicability &gt;","")))</f>
        <v>&lt; Reference section in EITI Report or URL &gt;</v>
      </c>
      <c r="G112" s="206"/>
      <c r="H112" s="235"/>
      <c r="I112" s="206"/>
      <c r="J112" s="206"/>
      <c r="K112" s="206"/>
      <c r="L112" s="206"/>
      <c r="M112" s="206"/>
      <c r="N112" s="206"/>
      <c r="O112" s="206"/>
      <c r="P112" s="206"/>
    </row>
    <row r="113" spans="2:16" s="17" customFormat="1" ht="30">
      <c r="B113" s="138" t="s">
        <v>208</v>
      </c>
      <c r="C113" s="206"/>
      <c r="D113" s="150" t="s">
        <v>131</v>
      </c>
      <c r="E113" s="206"/>
      <c r="F113" s="150" t="str">
        <f>IF(D113=Lists!$K$4,"&lt; Input URL to data source &gt;",IF(D113=Lists!$K$5,"&lt; Reference section in EITI Report or URL &gt;",IF(D113=Lists!$K$6,"&lt; Reference evidence of non-applicability &gt;","")))</f>
        <v/>
      </c>
      <c r="G113" s="206"/>
      <c r="H113" s="235"/>
      <c r="I113" s="206"/>
      <c r="J113" s="206"/>
      <c r="K113" s="206"/>
      <c r="L113" s="206"/>
      <c r="M113" s="206"/>
      <c r="N113" s="206"/>
      <c r="O113" s="206"/>
      <c r="P113" s="206"/>
    </row>
    <row r="114" spans="2:16" s="17" customFormat="1" ht="30">
      <c r="B114" s="139" t="s">
        <v>209</v>
      </c>
      <c r="C114" s="206"/>
      <c r="D114" s="140" t="e">
        <f>SUM('Part 5 - Company data'!J1065/'Part 4 - Government revenues'!J47)</f>
        <v>#DIV/0!</v>
      </c>
      <c r="E114" s="206"/>
      <c r="F114" s="141" t="s">
        <v>210</v>
      </c>
      <c r="G114" s="206"/>
      <c r="H114" s="236"/>
      <c r="I114" s="206"/>
      <c r="J114" s="206"/>
      <c r="K114" s="206"/>
      <c r="L114" s="206"/>
      <c r="M114" s="206"/>
      <c r="N114" s="206"/>
      <c r="O114" s="206"/>
      <c r="P114" s="206"/>
    </row>
    <row r="115" spans="2:16" s="17" customFormat="1" ht="15">
      <c r="B115" s="36"/>
      <c r="C115" s="206"/>
      <c r="D115" s="120"/>
      <c r="E115" s="206"/>
      <c r="F115" s="120"/>
      <c r="G115" s="206"/>
      <c r="H115" s="206"/>
      <c r="I115" s="206"/>
      <c r="J115" s="206"/>
      <c r="K115" s="206"/>
      <c r="L115" s="206"/>
      <c r="M115" s="206"/>
      <c r="N115" s="206"/>
      <c r="O115" s="206"/>
      <c r="P115" s="206"/>
    </row>
    <row r="116" spans="2:16" s="17" customFormat="1" ht="15">
      <c r="B116" s="121" t="s">
        <v>211</v>
      </c>
      <c r="C116" s="206"/>
      <c r="D116" s="137"/>
      <c r="E116" s="206"/>
      <c r="F116" s="137"/>
      <c r="G116" s="206"/>
      <c r="H116" s="234"/>
      <c r="I116" s="206"/>
      <c r="J116" s="206"/>
      <c r="K116" s="206"/>
      <c r="L116" s="206"/>
      <c r="M116" s="206"/>
      <c r="N116" s="206"/>
      <c r="O116" s="206"/>
      <c r="P116" s="206"/>
    </row>
    <row r="117" spans="2:16" s="17" customFormat="1" ht="30">
      <c r="B117" s="138" t="s">
        <v>212</v>
      </c>
      <c r="C117" s="206"/>
      <c r="D117" s="150" t="s">
        <v>129</v>
      </c>
      <c r="E117" s="206"/>
      <c r="F117" s="150" t="str">
        <f>IF(D117=Lists!$K$4,"&lt; Input URL to data source &gt;",IF(D117=Lists!$K$5,"&lt; Reference section in EITI Report or URL &gt;",IF(D117=Lists!$K$6,"&lt; Reference evidence of non-applicability &gt;","")))</f>
        <v>&lt; Reference section in EITI Report or URL &gt;</v>
      </c>
      <c r="G117" s="206"/>
      <c r="H117" s="235"/>
      <c r="I117" s="206"/>
      <c r="J117" s="206"/>
      <c r="K117" s="206"/>
      <c r="L117" s="206"/>
      <c r="M117" s="206"/>
      <c r="N117" s="206"/>
      <c r="O117" s="206"/>
      <c r="P117" s="206"/>
    </row>
    <row r="118" spans="2:16" s="17" customFormat="1" ht="15">
      <c r="B118" s="190" t="s">
        <v>213</v>
      </c>
      <c r="C118" s="242"/>
      <c r="D118" s="122"/>
      <c r="E118" s="242"/>
      <c r="F118" s="122"/>
      <c r="G118" s="206"/>
      <c r="H118" s="235"/>
      <c r="I118" s="206"/>
      <c r="J118" s="206"/>
      <c r="K118" s="206"/>
      <c r="L118" s="206"/>
      <c r="M118" s="206"/>
      <c r="N118" s="206"/>
      <c r="O118" s="206"/>
      <c r="P118" s="206"/>
    </row>
    <row r="119" spans="2:16" s="17" customFormat="1" ht="15">
      <c r="B119" s="153" t="s">
        <v>183</v>
      </c>
      <c r="C119" s="206"/>
      <c r="D119" s="150" t="s">
        <v>86</v>
      </c>
      <c r="E119" s="206"/>
      <c r="F119" s="150" t="s">
        <v>214</v>
      </c>
      <c r="G119" s="206"/>
      <c r="H119" s="235"/>
      <c r="I119" s="206"/>
      <c r="J119" s="206"/>
      <c r="K119" s="206"/>
      <c r="L119" s="206"/>
      <c r="M119" s="206"/>
      <c r="N119" s="206"/>
      <c r="O119" s="206"/>
      <c r="P119" s="206"/>
    </row>
    <row r="120" spans="2:16" s="17" customFormat="1" ht="15">
      <c r="B120" s="153" t="s">
        <v>187</v>
      </c>
      <c r="C120" s="206"/>
      <c r="D120" s="150" t="s">
        <v>86</v>
      </c>
      <c r="E120" s="206"/>
      <c r="F120" s="150" t="s">
        <v>203</v>
      </c>
      <c r="G120" s="206"/>
      <c r="H120" s="235"/>
      <c r="I120" s="206"/>
      <c r="J120" s="206"/>
      <c r="K120" s="206"/>
      <c r="L120" s="206"/>
      <c r="M120" s="206"/>
      <c r="N120" s="206"/>
      <c r="O120" s="206"/>
      <c r="P120" s="206"/>
    </row>
    <row r="121" spans="2:16" s="17" customFormat="1" ht="15">
      <c r="B121" s="191" t="s">
        <v>196</v>
      </c>
      <c r="C121" s="243"/>
      <c r="D121" s="151" t="s">
        <v>86</v>
      </c>
      <c r="E121" s="243"/>
      <c r="F121" s="151" t="s">
        <v>193</v>
      </c>
      <c r="G121" s="206"/>
      <c r="H121" s="235"/>
      <c r="I121" s="206"/>
      <c r="J121" s="206"/>
      <c r="K121" s="206"/>
      <c r="L121" s="206"/>
      <c r="M121" s="206"/>
      <c r="N121" s="206"/>
      <c r="O121" s="206"/>
      <c r="P121" s="206"/>
    </row>
    <row r="122" spans="2:16" s="17" customFormat="1" ht="15">
      <c r="B122" s="190" t="s">
        <v>215</v>
      </c>
      <c r="C122" s="242"/>
      <c r="D122" s="122"/>
      <c r="E122" s="242"/>
      <c r="F122" s="122"/>
      <c r="G122" s="206"/>
      <c r="H122" s="235"/>
      <c r="I122" s="206"/>
      <c r="J122" s="206"/>
      <c r="K122" s="206"/>
      <c r="L122" s="206"/>
      <c r="M122" s="206"/>
      <c r="N122" s="206"/>
      <c r="O122" s="206"/>
      <c r="P122" s="206"/>
    </row>
    <row r="123" spans="2:16" s="17" customFormat="1" ht="15">
      <c r="B123" s="153" t="s">
        <v>183</v>
      </c>
      <c r="C123" s="206"/>
      <c r="D123" s="150" t="s">
        <v>86</v>
      </c>
      <c r="E123" s="206"/>
      <c r="F123" s="150" t="s">
        <v>214</v>
      </c>
      <c r="G123" s="206"/>
      <c r="H123" s="235"/>
      <c r="I123" s="206"/>
      <c r="J123" s="206"/>
      <c r="K123" s="206"/>
      <c r="L123" s="206"/>
      <c r="M123" s="206"/>
      <c r="N123" s="206"/>
      <c r="O123" s="206"/>
      <c r="P123" s="206"/>
    </row>
    <row r="124" spans="2:16" s="17" customFormat="1" ht="15">
      <c r="B124" s="134" t="str">
        <f>LEFT(B123,SEARCH(",",B123))&amp;" value"</f>
        <v>Crude oil (2709), value</v>
      </c>
      <c r="C124" s="206"/>
      <c r="D124" s="150" t="s">
        <v>86</v>
      </c>
      <c r="E124" s="206"/>
      <c r="F124" s="150" t="s">
        <v>185</v>
      </c>
      <c r="G124" s="206"/>
      <c r="H124" s="235" t="s">
        <v>186</v>
      </c>
      <c r="I124" s="206"/>
      <c r="J124" s="206"/>
      <c r="K124" s="206"/>
      <c r="L124" s="206"/>
      <c r="M124" s="206"/>
      <c r="N124" s="206"/>
      <c r="O124" s="206"/>
      <c r="P124" s="206"/>
    </row>
    <row r="125" spans="2:16" s="17" customFormat="1" ht="15">
      <c r="B125" s="153" t="s">
        <v>187</v>
      </c>
      <c r="C125" s="206"/>
      <c r="D125" s="150" t="s">
        <v>86</v>
      </c>
      <c r="E125" s="206"/>
      <c r="F125" s="150" t="s">
        <v>203</v>
      </c>
      <c r="G125" s="206"/>
      <c r="H125" s="235"/>
      <c r="I125" s="206"/>
      <c r="J125" s="206"/>
      <c r="K125" s="206"/>
      <c r="L125" s="206"/>
      <c r="M125" s="206"/>
      <c r="N125" s="206"/>
      <c r="O125" s="206"/>
      <c r="P125" s="206"/>
    </row>
    <row r="126" spans="2:16" s="17" customFormat="1" ht="15">
      <c r="B126" s="134" t="str">
        <f>LEFT(B125,SEARCH(",",B125))&amp;" value"</f>
        <v>Natural gas (2711), value</v>
      </c>
      <c r="C126" s="206"/>
      <c r="D126" s="150" t="s">
        <v>86</v>
      </c>
      <c r="E126" s="206"/>
      <c r="F126" s="150" t="s">
        <v>185</v>
      </c>
      <c r="G126" s="206"/>
      <c r="H126" s="235" t="s">
        <v>186</v>
      </c>
      <c r="I126" s="206"/>
      <c r="J126" s="206"/>
      <c r="K126" s="206"/>
      <c r="L126" s="206"/>
      <c r="M126" s="206"/>
      <c r="N126" s="206"/>
      <c r="O126" s="206"/>
      <c r="P126" s="206"/>
    </row>
    <row r="127" spans="2:16" s="17" customFormat="1" ht="15">
      <c r="B127" s="153" t="s">
        <v>196</v>
      </c>
      <c r="C127" s="206"/>
      <c r="D127" s="150" t="s">
        <v>86</v>
      </c>
      <c r="E127" s="206"/>
      <c r="F127" s="150" t="s">
        <v>193</v>
      </c>
      <c r="G127" s="206"/>
      <c r="H127" s="235"/>
      <c r="I127" s="206"/>
      <c r="J127" s="206"/>
      <c r="K127" s="206"/>
      <c r="L127" s="206"/>
      <c r="M127" s="206"/>
      <c r="N127" s="206"/>
      <c r="O127" s="206"/>
      <c r="P127" s="206"/>
    </row>
    <row r="128" spans="2:16" s="17" customFormat="1" ht="15">
      <c r="B128" s="134" t="str">
        <f>LEFT(B127,SEARCH(",",B127))&amp;" value"</f>
        <v>Add commodities here, value</v>
      </c>
      <c r="C128" s="206"/>
      <c r="D128" s="150" t="s">
        <v>86</v>
      </c>
      <c r="E128" s="206"/>
      <c r="F128" s="150" t="s">
        <v>185</v>
      </c>
      <c r="G128" s="206"/>
      <c r="H128" s="235" t="s">
        <v>186</v>
      </c>
      <c r="I128" s="206"/>
      <c r="J128" s="206"/>
      <c r="K128" s="206"/>
      <c r="L128" s="206"/>
      <c r="M128" s="206"/>
      <c r="N128" s="206"/>
      <c r="O128" s="206"/>
      <c r="P128" s="206"/>
    </row>
    <row r="129" spans="2:8" s="17" customFormat="1" ht="45">
      <c r="B129" s="189" t="s">
        <v>216</v>
      </c>
      <c r="C129" s="243"/>
      <c r="D129" s="151" t="s">
        <v>86</v>
      </c>
      <c r="E129" s="243"/>
      <c r="F129" s="151" t="s">
        <v>185</v>
      </c>
      <c r="G129" s="243"/>
      <c r="H129" s="236"/>
    </row>
    <row r="130" spans="2:8" s="17" customFormat="1" ht="15">
      <c r="B130" s="36"/>
      <c r="C130" s="206"/>
      <c r="D130" s="206"/>
      <c r="E130" s="206"/>
      <c r="F130" s="25"/>
      <c r="G130" s="206"/>
      <c r="H130" s="206"/>
    </row>
    <row r="131" spans="2:8" s="17" customFormat="1" ht="15.95" customHeight="1">
      <c r="B131" s="121" t="s">
        <v>217</v>
      </c>
      <c r="C131" s="206"/>
      <c r="D131" s="137"/>
      <c r="E131" s="206"/>
      <c r="F131" s="137"/>
      <c r="G131" s="206"/>
      <c r="H131" s="234"/>
    </row>
    <row r="132" spans="2:8" s="17" customFormat="1" ht="30">
      <c r="B132" s="138" t="s">
        <v>218</v>
      </c>
      <c r="C132" s="206"/>
      <c r="D132" s="150" t="s">
        <v>103</v>
      </c>
      <c r="E132" s="206"/>
      <c r="F132" s="150" t="str">
        <f>IF(D132=Lists!$K$4,"&lt; Input URL to data source &gt;",IF(D132=Lists!$K$5,"&lt; Reference section in EITI Report or URL &gt;",IF(D132=Lists!$K$6,"&lt; Reference evidence of non-applicability &gt;","")))</f>
        <v>&lt; Reference evidence of non-applicability &gt;</v>
      </c>
      <c r="G132" s="206"/>
      <c r="H132" s="235"/>
    </row>
    <row r="133" spans="2:8" s="17" customFormat="1" ht="30.75" customHeight="1">
      <c r="B133" s="143" t="s">
        <v>219</v>
      </c>
      <c r="C133" s="206"/>
      <c r="D133" s="151" t="s">
        <v>86</v>
      </c>
      <c r="E133" s="206"/>
      <c r="F133" s="151" t="s">
        <v>185</v>
      </c>
      <c r="G133" s="206"/>
      <c r="H133" s="236"/>
    </row>
    <row r="134" spans="2:8" s="17" customFormat="1" ht="15">
      <c r="B134" s="36"/>
      <c r="C134" s="206"/>
      <c r="D134" s="120"/>
      <c r="E134" s="206"/>
      <c r="F134" s="25"/>
      <c r="G134" s="206"/>
      <c r="H134" s="206"/>
    </row>
    <row r="135" spans="2:8" s="17" customFormat="1" ht="15">
      <c r="B135" s="121" t="s">
        <v>220</v>
      </c>
      <c r="C135" s="206"/>
      <c r="D135" s="137"/>
      <c r="E135" s="206"/>
      <c r="F135" s="137"/>
      <c r="G135" s="206"/>
      <c r="H135" s="234"/>
    </row>
    <row r="136" spans="2:8" s="17" customFormat="1" ht="30">
      <c r="B136" s="138" t="s">
        <v>221</v>
      </c>
      <c r="C136" s="206"/>
      <c r="D136" s="150" t="s">
        <v>126</v>
      </c>
      <c r="E136" s="206"/>
      <c r="F136" s="150" t="s">
        <v>222</v>
      </c>
      <c r="G136" s="206"/>
      <c r="H136" s="235"/>
    </row>
    <row r="137" spans="2:8" s="17" customFormat="1" ht="30.75" customHeight="1">
      <c r="B137" s="143" t="s">
        <v>223</v>
      </c>
      <c r="C137" s="206"/>
      <c r="D137" s="151" t="s">
        <v>86</v>
      </c>
      <c r="E137" s="206"/>
      <c r="F137" s="151" t="s">
        <v>185</v>
      </c>
      <c r="G137" s="206"/>
      <c r="H137" s="236"/>
    </row>
    <row r="138" spans="2:8" s="17" customFormat="1" ht="15">
      <c r="B138" s="36"/>
      <c r="C138" s="206"/>
      <c r="D138" s="120"/>
      <c r="E138" s="206"/>
      <c r="F138" s="25"/>
      <c r="G138" s="206"/>
      <c r="H138" s="206"/>
    </row>
    <row r="139" spans="2:8" s="17" customFormat="1" ht="15">
      <c r="B139" s="121" t="s">
        <v>224</v>
      </c>
      <c r="C139" s="206"/>
      <c r="D139" s="137"/>
      <c r="E139" s="206"/>
      <c r="F139" s="137"/>
      <c r="G139" s="206"/>
      <c r="H139" s="234"/>
    </row>
    <row r="140" spans="2:8" s="17" customFormat="1" ht="30">
      <c r="B140" s="138" t="s">
        <v>225</v>
      </c>
      <c r="C140" s="206"/>
      <c r="D140" s="150" t="s">
        <v>126</v>
      </c>
      <c r="E140" s="206"/>
      <c r="F140" s="150" t="str">
        <f>IF(D140=Lists!$K$4,"&lt; Input URL to data source &gt;",IF(D140=Lists!$K$5,"&lt; Reference section in EITI Report or URL &gt;",IF(D140=Lists!$K$6,"&lt; Reference evidence of non-applicability &gt;","")))</f>
        <v>&lt; Input URL to data source &gt;</v>
      </c>
      <c r="G140" s="206"/>
      <c r="H140" s="235"/>
    </row>
    <row r="141" spans="2:8" s="17" customFormat="1" ht="30">
      <c r="B141" s="143" t="s">
        <v>226</v>
      </c>
      <c r="C141" s="206"/>
      <c r="D141" s="151" t="s">
        <v>86</v>
      </c>
      <c r="E141" s="206"/>
      <c r="F141" s="151" t="s">
        <v>185</v>
      </c>
      <c r="G141" s="206"/>
      <c r="H141" s="236"/>
    </row>
    <row r="142" spans="2:8" s="17" customFormat="1" ht="15">
      <c r="B142" s="36"/>
      <c r="C142" s="206"/>
      <c r="D142" s="120"/>
      <c r="E142" s="206"/>
      <c r="F142" s="25"/>
      <c r="G142" s="206"/>
      <c r="H142" s="206"/>
    </row>
    <row r="143" spans="2:8" s="17" customFormat="1" ht="30">
      <c r="B143" s="121" t="s">
        <v>227</v>
      </c>
      <c r="C143" s="206"/>
      <c r="D143" s="137"/>
      <c r="E143" s="206"/>
      <c r="F143" s="137"/>
      <c r="G143" s="206"/>
      <c r="H143" s="234"/>
    </row>
    <row r="144" spans="2:8" s="17" customFormat="1" ht="30">
      <c r="B144" s="138" t="str">
        <f>"Does the government disclose information on"&amp;RIGHT(B143,LEN(B143)-SEARCH(":",B143,1))&amp;"?"</f>
        <v>Does the government disclose information on Direct subnational payments?</v>
      </c>
      <c r="C144" s="206"/>
      <c r="D144" s="150" t="s">
        <v>126</v>
      </c>
      <c r="E144" s="206"/>
      <c r="F144" s="150" t="str">
        <f>IF(D144=Lists!$K$4,"&lt; Input URL to data source &gt;",IF(D144=Lists!$K$5,"&lt; Reference section in EITI Report or URL &gt;",IF(D144=Lists!$K$6,"&lt; Reference evidence of non-applicability &gt;","")))</f>
        <v>&lt; Input URL to data source &gt;</v>
      </c>
      <c r="G144" s="206"/>
      <c r="H144" s="235"/>
    </row>
    <row r="145" spans="2:16" s="17" customFormat="1" ht="30">
      <c r="B145" s="143" t="s">
        <v>228</v>
      </c>
      <c r="C145" s="206"/>
      <c r="D145" s="151" t="s">
        <v>86</v>
      </c>
      <c r="E145" s="206"/>
      <c r="F145" s="151" t="s">
        <v>185</v>
      </c>
      <c r="G145" s="206"/>
      <c r="H145" s="236"/>
      <c r="I145" s="206"/>
      <c r="J145" s="206"/>
      <c r="K145" s="206"/>
      <c r="L145" s="206"/>
      <c r="M145" s="206"/>
      <c r="N145" s="206"/>
      <c r="O145" s="206"/>
      <c r="P145" s="206"/>
    </row>
    <row r="146" spans="2:16" s="17" customFormat="1" ht="15">
      <c r="B146" s="36"/>
      <c r="C146" s="206"/>
      <c r="D146" s="120"/>
      <c r="E146" s="206"/>
      <c r="F146" s="25"/>
      <c r="G146" s="206"/>
      <c r="H146" s="206"/>
      <c r="I146" s="206"/>
      <c r="J146" s="206"/>
      <c r="K146" s="206"/>
      <c r="L146" s="206"/>
      <c r="M146" s="206"/>
      <c r="N146" s="206"/>
      <c r="O146" s="206"/>
      <c r="P146" s="206"/>
    </row>
    <row r="147" spans="2:16" s="17" customFormat="1" ht="15">
      <c r="B147" s="121" t="s">
        <v>229</v>
      </c>
      <c r="C147" s="206"/>
      <c r="D147" s="137"/>
      <c r="E147" s="206"/>
      <c r="F147" s="25"/>
      <c r="G147" s="206"/>
      <c r="H147" s="234"/>
      <c r="I147" s="206"/>
      <c r="J147" s="206"/>
      <c r="K147" s="206"/>
      <c r="L147" s="206"/>
      <c r="M147" s="206"/>
      <c r="N147" s="206"/>
      <c r="O147" s="206"/>
      <c r="P147" s="206"/>
    </row>
    <row r="148" spans="2:16" s="17" customFormat="1" ht="30">
      <c r="B148" s="139" t="s">
        <v>230</v>
      </c>
      <c r="C148" s="206"/>
      <c r="D148" s="210" t="str">
        <f>IFERROR(IF(_xlfn.DAYS('Part 1 - About'!$E$24,'Part 1 - About'!$E$20)/365&gt;0,_xlfn.DAYS('Part 1 - About'!$E$24,'Part 1 - About'!$E$20)/365,_xlfn.DAYS('Part 1 - About'!$E$27,'Part 1 - About'!$E$20)/365),"Automatically completed using the 1. About sheet")</f>
        <v>Automatically completed using the 1. About sheet</v>
      </c>
      <c r="E148" s="206"/>
      <c r="F148" s="25"/>
      <c r="G148" s="206"/>
      <c r="H148" s="236"/>
      <c r="I148" s="206"/>
      <c r="J148" s="206"/>
      <c r="K148" s="206"/>
      <c r="L148" s="206"/>
      <c r="M148" s="206"/>
      <c r="N148" s="206"/>
      <c r="O148" s="206"/>
      <c r="P148" s="206"/>
    </row>
    <row r="149" spans="2:16" s="17" customFormat="1" ht="15">
      <c r="B149" s="36"/>
      <c r="C149" s="206"/>
      <c r="D149" s="120"/>
      <c r="E149" s="206"/>
      <c r="F149" s="25"/>
      <c r="G149" s="206"/>
      <c r="H149" s="206"/>
      <c r="I149" s="206"/>
      <c r="J149" s="206"/>
      <c r="K149" s="206"/>
      <c r="L149" s="206"/>
      <c r="M149" s="206"/>
      <c r="N149" s="206"/>
      <c r="O149" s="206"/>
      <c r="P149" s="206"/>
    </row>
    <row r="150" spans="2:16" s="17" customFormat="1" ht="15">
      <c r="B150" s="121" t="s">
        <v>231</v>
      </c>
      <c r="C150" s="206"/>
      <c r="D150" s="137"/>
      <c r="E150" s="206"/>
      <c r="F150" s="137"/>
      <c r="G150" s="206"/>
      <c r="H150" s="234"/>
      <c r="I150" s="206"/>
      <c r="J150" s="206"/>
      <c r="K150" s="206"/>
      <c r="L150" s="206"/>
      <c r="M150" s="206"/>
      <c r="N150" s="206"/>
      <c r="O150" s="206"/>
      <c r="P150" s="206"/>
    </row>
    <row r="151" spans="2:16" s="17" customFormat="1" ht="60">
      <c r="B151" s="133" t="s">
        <v>232</v>
      </c>
      <c r="C151" s="206"/>
      <c r="D151" s="150" t="s">
        <v>131</v>
      </c>
      <c r="E151" s="206"/>
      <c r="F151" s="150" t="str">
        <f>IF(D151=Lists!$K$4,"&lt; Input URL to data source &gt;",IF(D151=Lists!$K$5,"&lt; Reference section in EITI Report or URL &gt;",IF(D151=Lists!$K$6,"&lt; Reference evidence of non-applicability &gt;","")))</f>
        <v/>
      </c>
      <c r="G151" s="206"/>
      <c r="H151" s="235"/>
      <c r="I151" s="206"/>
      <c r="J151" s="206"/>
      <c r="K151" s="206"/>
      <c r="L151" s="206"/>
      <c r="M151" s="206"/>
      <c r="N151" s="206"/>
      <c r="O151" s="206"/>
      <c r="P151" s="206"/>
    </row>
    <row r="152" spans="2:16" s="17" customFormat="1" ht="30">
      <c r="B152" s="134" t="s">
        <v>233</v>
      </c>
      <c r="C152" s="206"/>
      <c r="D152" s="150" t="s">
        <v>234</v>
      </c>
      <c r="E152" s="206"/>
      <c r="F152" s="150" t="str">
        <f>IF(D152=Lists!$K$4,"&lt; Input URL to data source &gt;",IF(D152=Lists!$K$5,"&lt; Reference section in EITI Report or URL &gt;",IF(D152=Lists!$K$6,"&lt; Reference evidence of non-applicability &gt;","")))</f>
        <v/>
      </c>
      <c r="G152" s="206"/>
      <c r="H152" s="235"/>
      <c r="I152" s="206"/>
      <c r="J152" s="206"/>
      <c r="K152" s="206"/>
      <c r="L152" s="206"/>
      <c r="M152" s="206"/>
      <c r="N152" s="206"/>
      <c r="O152" s="206"/>
      <c r="P152" s="206"/>
    </row>
    <row r="153" spans="2:16" s="17" customFormat="1" ht="15">
      <c r="B153" s="123" t="s">
        <v>235</v>
      </c>
      <c r="C153" s="206"/>
      <c r="D153" s="150" t="s">
        <v>234</v>
      </c>
      <c r="E153" s="206"/>
      <c r="F153" s="150" t="str">
        <f>IF(D153=Lists!$K$4,"&lt; Input URL to data source &gt;",IF(D153=Lists!$K$5,"&lt; Reference section in EITI Report or URL &gt;",IF(D153=Lists!$K$6,"&lt; Reference evidence of non-applicability &gt;","")))</f>
        <v/>
      </c>
      <c r="G153" s="206"/>
      <c r="H153" s="235"/>
      <c r="I153" s="206"/>
      <c r="J153" s="206"/>
      <c r="K153" s="206"/>
      <c r="L153" s="206"/>
      <c r="M153" s="206"/>
      <c r="N153" s="206"/>
      <c r="O153" s="206"/>
      <c r="P153" s="206"/>
    </row>
    <row r="154" spans="2:16" s="17" customFormat="1" ht="15">
      <c r="B154" s="125" t="s">
        <v>236</v>
      </c>
      <c r="C154" s="206"/>
      <c r="D154" s="150" t="s">
        <v>234</v>
      </c>
      <c r="E154" s="206"/>
      <c r="F154" s="150" t="str">
        <f>IF(D154=Lists!$K$4,"&lt; Input URL to data source &gt;",IF(D154=Lists!$K$5,"&lt; Reference section in EITI Report or URL &gt;",IF(D154=Lists!$K$6,"&lt; Reference evidence of non-applicability &gt;","")))</f>
        <v/>
      </c>
      <c r="G154" s="206"/>
      <c r="H154" s="235"/>
      <c r="I154" s="206"/>
      <c r="J154" s="206"/>
      <c r="K154" s="206"/>
      <c r="L154" s="206"/>
      <c r="M154" s="206"/>
      <c r="N154" s="206"/>
      <c r="O154" s="206"/>
      <c r="P154" s="206"/>
    </row>
    <row r="155" spans="2:16" s="17" customFormat="1" ht="15">
      <c r="B155" s="123" t="s">
        <v>237</v>
      </c>
      <c r="C155" s="206"/>
      <c r="D155" s="150" t="s">
        <v>234</v>
      </c>
      <c r="E155" s="206"/>
      <c r="F155" s="150" t="str">
        <f>IF(D155=Lists!$K$4,"&lt; Input URL to data source &gt;",IF(D155=Lists!$K$5,"&lt; Reference section in EITI Report or URL &gt;",IF(D155=Lists!$K$6,"&lt; Reference evidence of non-applicability &gt;","")))</f>
        <v/>
      </c>
      <c r="G155" s="206"/>
      <c r="H155" s="235"/>
      <c r="I155" s="206"/>
      <c r="J155" s="206"/>
      <c r="K155" s="206"/>
      <c r="L155" s="206"/>
      <c r="M155" s="206"/>
      <c r="N155" s="206"/>
      <c r="O155" s="206"/>
      <c r="P155" s="206"/>
    </row>
    <row r="156" spans="2:16" s="17" customFormat="1" ht="15">
      <c r="B156" s="126" t="s">
        <v>238</v>
      </c>
      <c r="C156" s="206"/>
      <c r="D156" s="151" t="s">
        <v>239</v>
      </c>
      <c r="E156" s="206"/>
      <c r="F156" s="150" t="str">
        <f>IF(D156=Lists!$K$4,"&lt; Input URL to data source &gt;",IF(D156=Lists!$K$5,"&lt; Reference section in EITI Report or URL &gt;",IF(D156=Lists!$K$6,"&lt; Reference evidence of non-applicability &gt;","")))</f>
        <v/>
      </c>
      <c r="G156" s="206"/>
      <c r="H156" s="236"/>
      <c r="I156" s="206"/>
      <c r="J156" s="206"/>
      <c r="K156" s="206"/>
      <c r="L156" s="206"/>
      <c r="M156" s="206"/>
      <c r="N156" s="206"/>
      <c r="O156" s="206"/>
      <c r="P156" s="206"/>
    </row>
    <row r="157" spans="2:16" s="17" customFormat="1" ht="15">
      <c r="B157" s="36"/>
      <c r="C157" s="206"/>
      <c r="D157" s="120"/>
      <c r="E157" s="206"/>
      <c r="F157" s="25"/>
      <c r="G157" s="206"/>
      <c r="H157" s="206"/>
      <c r="I157" s="206"/>
      <c r="J157" s="206"/>
      <c r="K157" s="206"/>
      <c r="L157" s="206"/>
      <c r="M157" s="206"/>
      <c r="N157" s="206"/>
      <c r="O157" s="206"/>
      <c r="P157" s="206"/>
    </row>
    <row r="158" spans="2:16" s="17" customFormat="1" ht="30">
      <c r="B158" s="121" t="s">
        <v>240</v>
      </c>
      <c r="C158" s="206"/>
      <c r="D158" s="137"/>
      <c r="E158" s="206"/>
      <c r="F158" s="137"/>
      <c r="G158" s="206"/>
      <c r="H158" s="234"/>
      <c r="I158" s="206"/>
      <c r="J158" s="206"/>
      <c r="K158" s="206"/>
      <c r="L158" s="206"/>
      <c r="M158" s="206"/>
      <c r="N158" s="206"/>
      <c r="O158" s="206"/>
      <c r="P158" s="206"/>
    </row>
    <row r="159" spans="2:16" s="17" customFormat="1" ht="60">
      <c r="B159" s="138" t="s">
        <v>241</v>
      </c>
      <c r="C159" s="206"/>
      <c r="D159" s="150" t="s">
        <v>131</v>
      </c>
      <c r="E159" s="206"/>
      <c r="F159" s="150" t="str">
        <f>IF(D159=Lists!$K$4,"&lt; Input URL to data source &gt;",IF(D159=Lists!$K$5,"&lt; Reference section in EITI Report or URL &gt;",IF(D159=Lists!$K$6,"&lt; Reference evidence of non-applicability &gt;","")))</f>
        <v/>
      </c>
      <c r="G159" s="206"/>
      <c r="H159" s="235"/>
      <c r="I159" s="206"/>
      <c r="J159" s="206"/>
      <c r="K159" s="206"/>
      <c r="L159" s="206"/>
      <c r="M159" s="206"/>
      <c r="N159" s="206"/>
      <c r="O159" s="206"/>
      <c r="P159" s="206"/>
    </row>
    <row r="160" spans="2:16" s="17" customFormat="1" ht="30">
      <c r="B160" s="143" t="s">
        <v>242</v>
      </c>
      <c r="C160" s="206"/>
      <c r="D160" s="151" t="s">
        <v>86</v>
      </c>
      <c r="E160" s="206"/>
      <c r="F160" s="154" t="str">
        <f>IF(D160=Lists!$K$4,"&lt; Input URL to data source &gt;",IF(D160=Lists!$K$5,"&lt; Reference section in EITI Report &gt;",IF(D160=Lists!$K$6,"&lt; Reference evidence of non-applicability &gt;","")))</f>
        <v/>
      </c>
      <c r="G160" s="206"/>
      <c r="H160" s="236"/>
      <c r="I160" s="206"/>
      <c r="J160" s="206"/>
      <c r="K160" s="206"/>
      <c r="L160" s="206"/>
      <c r="M160" s="206"/>
      <c r="N160" s="206"/>
      <c r="O160" s="206"/>
      <c r="P160" s="206"/>
    </row>
    <row r="161" spans="2:16" s="17" customFormat="1" ht="15">
      <c r="B161" s="36"/>
      <c r="C161" s="206"/>
      <c r="D161" s="120"/>
      <c r="E161" s="206"/>
      <c r="F161" s="25"/>
      <c r="G161" s="206"/>
      <c r="H161" s="206"/>
      <c r="I161" s="206"/>
      <c r="J161" s="206"/>
      <c r="K161" s="206"/>
      <c r="L161" s="206"/>
      <c r="M161" s="206"/>
      <c r="N161" s="206"/>
      <c r="O161" s="206"/>
      <c r="P161" s="206"/>
    </row>
    <row r="162" spans="2:16" s="17" customFormat="1" ht="15">
      <c r="B162" s="121" t="s">
        <v>243</v>
      </c>
      <c r="C162" s="206"/>
      <c r="D162" s="137"/>
      <c r="E162" s="206"/>
      <c r="F162" s="137"/>
      <c r="G162" s="206"/>
      <c r="H162" s="234"/>
      <c r="I162" s="206"/>
      <c r="J162" s="206"/>
      <c r="K162" s="206"/>
      <c r="L162" s="206"/>
      <c r="M162" s="206"/>
      <c r="N162" s="206"/>
      <c r="O162" s="206"/>
      <c r="P162" s="206"/>
    </row>
    <row r="163" spans="2:16" s="17" customFormat="1" ht="30">
      <c r="B163" s="138" t="s">
        <v>244</v>
      </c>
      <c r="C163" s="206"/>
      <c r="D163" s="150" t="s">
        <v>126</v>
      </c>
      <c r="E163" s="206"/>
      <c r="F163" s="150" t="str">
        <f>IF(D163=Lists!$K$4,"&lt; Input URL to data source &gt;",IF(D163=Lists!$K$5,"&lt; Reference section in EITI Report or URL &gt;",IF(D163=Lists!$K$6,"&lt; Reference evidence of non-applicability &gt;","")))</f>
        <v>&lt; Input URL to data source &gt;</v>
      </c>
      <c r="G163" s="206"/>
      <c r="H163" s="235"/>
      <c r="I163" s="206"/>
      <c r="J163" s="206"/>
      <c r="K163" s="206"/>
      <c r="L163" s="206"/>
      <c r="M163" s="206"/>
      <c r="N163" s="206"/>
      <c r="O163" s="206"/>
      <c r="P163" s="206"/>
    </row>
    <row r="164" spans="2:16" s="17" customFormat="1" ht="45">
      <c r="B164" s="142" t="s">
        <v>245</v>
      </c>
      <c r="C164" s="206"/>
      <c r="D164" s="150" t="s">
        <v>86</v>
      </c>
      <c r="E164" s="206"/>
      <c r="F164" s="150" t="s">
        <v>185</v>
      </c>
      <c r="G164" s="206"/>
      <c r="H164" s="235"/>
      <c r="I164" s="206"/>
      <c r="J164" s="206"/>
      <c r="K164" s="206"/>
      <c r="L164" s="206"/>
      <c r="M164" s="206"/>
      <c r="N164" s="206"/>
      <c r="O164" s="206"/>
      <c r="P164" s="206"/>
    </row>
    <row r="165" spans="2:16" s="17" customFormat="1" ht="30">
      <c r="B165" s="143" t="s">
        <v>246</v>
      </c>
      <c r="C165" s="206"/>
      <c r="D165" s="151" t="s">
        <v>86</v>
      </c>
      <c r="E165" s="206"/>
      <c r="F165" s="151" t="s">
        <v>185</v>
      </c>
      <c r="G165" s="206"/>
      <c r="H165" s="236"/>
      <c r="I165" s="206"/>
      <c r="J165" s="206"/>
      <c r="K165" s="206"/>
      <c r="L165" s="206"/>
      <c r="M165" s="206"/>
      <c r="N165" s="206"/>
      <c r="O165" s="206"/>
      <c r="P165" s="206"/>
    </row>
    <row r="166" spans="2:16" s="17" customFormat="1" ht="15">
      <c r="B166" s="36"/>
      <c r="C166" s="206"/>
      <c r="D166" s="120"/>
      <c r="E166" s="206"/>
      <c r="F166" s="25"/>
      <c r="G166" s="206"/>
      <c r="H166" s="206"/>
      <c r="I166" s="206"/>
      <c r="J166" s="206"/>
      <c r="K166" s="206"/>
      <c r="L166" s="206"/>
      <c r="M166" s="206"/>
      <c r="N166" s="206"/>
      <c r="O166" s="206"/>
      <c r="P166" s="206"/>
    </row>
    <row r="167" spans="2:16" s="17" customFormat="1" ht="30">
      <c r="B167" s="121" t="s">
        <v>247</v>
      </c>
      <c r="C167" s="206"/>
      <c r="D167" s="137"/>
      <c r="E167" s="206"/>
      <c r="F167" s="137"/>
      <c r="G167" s="206"/>
      <c r="H167" s="234"/>
      <c r="I167" s="206"/>
      <c r="J167" s="206"/>
      <c r="K167" s="206"/>
      <c r="L167" s="206"/>
      <c r="M167" s="206"/>
      <c r="N167" s="206"/>
      <c r="O167" s="206"/>
      <c r="P167" s="206"/>
    </row>
    <row r="168" spans="2:16" s="17" customFormat="1" ht="60">
      <c r="B168" s="138" t="s">
        <v>248</v>
      </c>
      <c r="C168" s="206"/>
      <c r="D168" s="150" t="s">
        <v>131</v>
      </c>
      <c r="E168" s="206"/>
      <c r="F168" s="150" t="str">
        <f>IF(D168=Lists!$K$4,"&lt; Input URL to data source &gt;",IF(D168=Lists!$K$5,"&lt; Reference section in EITI Report or URL &gt;",IF(D168=Lists!$K$6,"&lt; Reference evidence of non-applicability &gt;","")))</f>
        <v/>
      </c>
      <c r="G168" s="206"/>
      <c r="H168" s="235"/>
      <c r="I168" s="206"/>
      <c r="J168" s="206"/>
      <c r="K168" s="206"/>
      <c r="L168" s="206"/>
      <c r="M168" s="206"/>
      <c r="N168" s="206"/>
      <c r="O168" s="206"/>
      <c r="P168" s="206"/>
    </row>
    <row r="169" spans="2:16" s="17" customFormat="1" ht="30">
      <c r="B169" s="138" t="s">
        <v>249</v>
      </c>
      <c r="C169" s="206"/>
      <c r="D169" s="150" t="s">
        <v>131</v>
      </c>
      <c r="E169" s="206"/>
      <c r="F169" s="150" t="str">
        <f>IF(D169=Lists!$K$4,"&lt; Input URL to data source &gt;",IF(D169=Lists!$K$5,"&lt; Reference section in EITI Report or URL &gt;",IF(D169=Lists!$K$6,"&lt; Reference evidence of non-applicability &gt;","")))</f>
        <v/>
      </c>
      <c r="G169" s="206"/>
      <c r="H169" s="235"/>
      <c r="I169" s="206"/>
      <c r="J169" s="206"/>
      <c r="K169" s="206"/>
      <c r="L169" s="206"/>
      <c r="M169" s="206"/>
      <c r="N169" s="206"/>
      <c r="O169" s="206"/>
      <c r="P169" s="206"/>
    </row>
    <row r="170" spans="2:16" s="17" customFormat="1" ht="45">
      <c r="B170" s="139" t="s">
        <v>250</v>
      </c>
      <c r="C170" s="206"/>
      <c r="D170" s="151" t="s">
        <v>131</v>
      </c>
      <c r="E170" s="206"/>
      <c r="F170" s="151" t="str">
        <f>IF(D170=Lists!$K$4,"&lt; Input URL to data source &gt;",IF(D170=Lists!$K$5,"&lt; Reference section in EITI Report or URL &gt;",IF(D170=Lists!$K$6,"&lt; Reference evidence of non-applicability &gt;","")))</f>
        <v/>
      </c>
      <c r="G170" s="206"/>
      <c r="H170" s="236"/>
      <c r="I170" s="206"/>
      <c r="J170" s="206"/>
      <c r="K170" s="206"/>
      <c r="L170" s="206"/>
      <c r="M170" s="206"/>
      <c r="N170" s="206"/>
      <c r="O170" s="206"/>
      <c r="P170" s="206"/>
    </row>
    <row r="171" spans="2:16" s="17" customFormat="1" ht="15">
      <c r="B171" s="36"/>
      <c r="C171" s="206"/>
      <c r="D171" s="120"/>
      <c r="E171" s="206"/>
      <c r="F171" s="25"/>
      <c r="G171" s="206"/>
      <c r="H171" s="206"/>
      <c r="I171" s="206"/>
      <c r="J171" s="206"/>
      <c r="K171" s="206"/>
      <c r="L171" s="206"/>
      <c r="M171" s="206"/>
      <c r="N171" s="206"/>
      <c r="O171" s="206"/>
      <c r="P171" s="206"/>
    </row>
    <row r="172" spans="2:16" s="17" customFormat="1" ht="15">
      <c r="B172" s="121" t="s">
        <v>251</v>
      </c>
      <c r="C172" s="206"/>
      <c r="D172" s="137"/>
      <c r="E172" s="206"/>
      <c r="F172" s="137"/>
      <c r="G172" s="206"/>
      <c r="H172" s="234"/>
      <c r="I172" s="206"/>
      <c r="J172" s="206"/>
      <c r="K172" s="206"/>
      <c r="L172" s="206"/>
      <c r="M172" s="206"/>
      <c r="N172" s="206"/>
      <c r="O172" s="206"/>
      <c r="P172" s="206"/>
    </row>
    <row r="173" spans="2:16" s="17" customFormat="1" ht="30">
      <c r="B173" s="138" t="s">
        <v>252</v>
      </c>
      <c r="C173" s="206"/>
      <c r="D173" s="150" t="s">
        <v>131</v>
      </c>
      <c r="E173" s="206"/>
      <c r="F173" s="150" t="str">
        <f>IF(D173=Lists!$K$4,"&lt; Input URL to data source &gt;",IF(D173=Lists!$K$5,"&lt; Reference section in EITI Report or URL &gt;",IF(D173=Lists!$K$6,"&lt; Reference evidence of non-applicability &gt;","")))</f>
        <v/>
      </c>
      <c r="G173" s="206"/>
      <c r="H173" s="235"/>
      <c r="I173" s="206"/>
      <c r="J173" s="206"/>
      <c r="K173" s="206"/>
      <c r="L173" s="206"/>
      <c r="M173" s="206"/>
      <c r="N173" s="206"/>
      <c r="O173" s="206"/>
      <c r="P173" s="206"/>
    </row>
    <row r="174" spans="2:16" s="17" customFormat="1" ht="30">
      <c r="B174" s="142" t="s">
        <v>253</v>
      </c>
      <c r="C174" s="206"/>
      <c r="D174" s="150" t="s">
        <v>86</v>
      </c>
      <c r="E174" s="206"/>
      <c r="F174" s="150" t="s">
        <v>185</v>
      </c>
      <c r="G174" s="206"/>
      <c r="H174" s="235"/>
      <c r="I174" s="206"/>
      <c r="J174" s="206"/>
      <c r="K174" s="206"/>
      <c r="L174" s="206"/>
      <c r="M174" s="206"/>
      <c r="N174" s="206"/>
      <c r="O174" s="206"/>
      <c r="P174" s="206"/>
    </row>
    <row r="175" spans="2:16" s="17" customFormat="1" ht="30">
      <c r="B175" s="142" t="s">
        <v>254</v>
      </c>
      <c r="C175" s="206"/>
      <c r="D175" s="150" t="s">
        <v>86</v>
      </c>
      <c r="E175" s="237"/>
      <c r="F175" s="150" t="s">
        <v>185</v>
      </c>
      <c r="G175" s="206"/>
      <c r="H175" s="235"/>
      <c r="I175" s="206"/>
      <c r="J175" s="206"/>
      <c r="K175" s="206"/>
      <c r="L175" s="206"/>
      <c r="M175" s="206"/>
      <c r="N175" s="206"/>
      <c r="O175" s="206"/>
      <c r="P175" s="206"/>
    </row>
    <row r="176" spans="2:16" s="17" customFormat="1" ht="30">
      <c r="B176" s="138" t="s">
        <v>255</v>
      </c>
      <c r="C176" s="206"/>
      <c r="D176" s="150" t="s">
        <v>131</v>
      </c>
      <c r="E176" s="206"/>
      <c r="F176" s="155" t="str">
        <f>IF(D176=Lists!$K$4,"&lt; Input URL to data source &gt;",IF(D176=Lists!$K$5,"&lt; Reference section in EITI Report &gt;",IF(D176=Lists!$K$6,"&lt; Reference evidence of non-applicability &gt;","")))</f>
        <v/>
      </c>
      <c r="G176" s="206"/>
      <c r="H176" s="235"/>
      <c r="I176" s="206"/>
      <c r="J176" s="206"/>
      <c r="K176" s="206"/>
      <c r="L176" s="206"/>
      <c r="M176" s="206"/>
      <c r="N176" s="206"/>
      <c r="O176" s="206"/>
      <c r="P176" s="206"/>
    </row>
    <row r="177" spans="2:8" s="17" customFormat="1" ht="30">
      <c r="B177" s="142" t="s">
        <v>256</v>
      </c>
      <c r="C177" s="206"/>
      <c r="D177" s="150" t="s">
        <v>86</v>
      </c>
      <c r="E177" s="206"/>
      <c r="F177" s="150" t="s">
        <v>185</v>
      </c>
      <c r="G177" s="206"/>
      <c r="H177" s="235"/>
    </row>
    <row r="178" spans="2:8" s="17" customFormat="1" ht="30">
      <c r="B178" s="142" t="s">
        <v>257</v>
      </c>
      <c r="C178" s="206"/>
      <c r="D178" s="150" t="s">
        <v>86</v>
      </c>
      <c r="E178" s="206"/>
      <c r="F178" s="150" t="s">
        <v>185</v>
      </c>
      <c r="G178" s="206"/>
      <c r="H178" s="235"/>
    </row>
    <row r="179" spans="2:8" s="17" customFormat="1" ht="30">
      <c r="B179" s="138" t="s">
        <v>258</v>
      </c>
      <c r="C179" s="206"/>
      <c r="D179" s="150" t="s">
        <v>131</v>
      </c>
      <c r="E179" s="206"/>
      <c r="F179" s="150" t="str">
        <f>IF(D179=Lists!$K$4,"&lt; Input URL to data source &gt;",IF(D179=Lists!$K$5,"&lt; Reference section in EITI Report or URL &gt;",IF(D179=Lists!$K$6,"&lt; Reference evidence of non-applicability &gt;","")))</f>
        <v/>
      </c>
      <c r="G179" s="206"/>
      <c r="H179" s="235"/>
    </row>
    <row r="180" spans="2:8" s="17" customFormat="1" ht="30">
      <c r="B180" s="142" t="s">
        <v>259</v>
      </c>
      <c r="C180" s="206"/>
      <c r="D180" s="150" t="s">
        <v>86</v>
      </c>
      <c r="E180" s="206"/>
      <c r="F180" s="150" t="s">
        <v>185</v>
      </c>
      <c r="G180" s="206"/>
      <c r="H180" s="235"/>
    </row>
    <row r="181" spans="2:8" s="17" customFormat="1" ht="30">
      <c r="B181" s="143" t="s">
        <v>260</v>
      </c>
      <c r="C181" s="206"/>
      <c r="D181" s="150" t="s">
        <v>86</v>
      </c>
      <c r="E181" s="206"/>
      <c r="F181" s="150" t="s">
        <v>185</v>
      </c>
      <c r="G181" s="206"/>
      <c r="H181" s="236"/>
    </row>
    <row r="182" spans="2:8" s="17" customFormat="1" ht="15">
      <c r="B182" s="36"/>
      <c r="C182" s="206"/>
      <c r="D182" s="120"/>
      <c r="E182" s="206"/>
      <c r="F182" s="25"/>
      <c r="G182" s="206"/>
      <c r="H182" s="206"/>
    </row>
    <row r="183" spans="2:8" s="17" customFormat="1" ht="15">
      <c r="B183" s="121" t="s">
        <v>261</v>
      </c>
      <c r="C183" s="206"/>
      <c r="D183" s="137"/>
      <c r="E183" s="206"/>
      <c r="F183" s="137"/>
      <c r="G183" s="206"/>
      <c r="H183" s="234"/>
    </row>
    <row r="184" spans="2:8" s="17" customFormat="1" ht="30">
      <c r="B184" s="138" t="s">
        <v>262</v>
      </c>
      <c r="C184" s="206"/>
      <c r="D184" s="150" t="s">
        <v>131</v>
      </c>
      <c r="E184" s="206"/>
      <c r="F184" s="150" t="str">
        <f>IF(D184=Lists!$K$4,"&lt; Input URL to data source &gt;",IF(D184=Lists!$K$5,"&lt; Reference section in EITI Report or URL &gt;",IF(D184=Lists!$K$6,"&lt; Reference evidence of non-applicability &gt;","")))</f>
        <v/>
      </c>
      <c r="G184" s="206"/>
      <c r="H184" s="235"/>
    </row>
    <row r="185" spans="2:8" s="17" customFormat="1" ht="30">
      <c r="B185" s="143" t="s">
        <v>263</v>
      </c>
      <c r="C185" s="206"/>
      <c r="D185" s="151" t="s">
        <v>86</v>
      </c>
      <c r="E185" s="206"/>
      <c r="F185" s="151" t="s">
        <v>185</v>
      </c>
      <c r="G185" s="206"/>
      <c r="H185" s="236"/>
    </row>
    <row r="186" spans="2:8" s="17" customFormat="1" ht="15">
      <c r="B186" s="36"/>
      <c r="C186" s="206"/>
      <c r="D186" s="120"/>
      <c r="E186" s="206"/>
      <c r="F186" s="25"/>
      <c r="G186" s="206"/>
      <c r="H186" s="206"/>
    </row>
    <row r="187" spans="2:8" s="17" customFormat="1" ht="15">
      <c r="B187" s="121" t="s">
        <v>264</v>
      </c>
      <c r="C187" s="206"/>
      <c r="D187" s="144"/>
      <c r="E187" s="206"/>
      <c r="F187" s="145"/>
      <c r="G187" s="206"/>
      <c r="H187" s="234"/>
    </row>
    <row r="188" spans="2:8" s="17" customFormat="1" ht="30">
      <c r="B188" s="146" t="s">
        <v>265</v>
      </c>
      <c r="C188" s="206"/>
      <c r="D188" s="150" t="s">
        <v>131</v>
      </c>
      <c r="E188" s="206"/>
      <c r="F188" s="150" t="str">
        <f>IF(D188=Lists!$K$4,"&lt; Input URL to data source &gt;",IF(D188=Lists!$K$5,"&lt; Reference section in EITI Report or URL &gt;",IF(D188=Lists!$K$6,"&lt; Reference evidence of non-applicability &gt;","")))</f>
        <v/>
      </c>
      <c r="G188" s="206"/>
      <c r="H188" s="235"/>
    </row>
    <row r="189" spans="2:8" s="17" customFormat="1" ht="30">
      <c r="B189" s="138" t="s">
        <v>266</v>
      </c>
      <c r="C189" s="206"/>
      <c r="D189" s="150" t="s">
        <v>86</v>
      </c>
      <c r="E189" s="206"/>
      <c r="F189" s="150" t="s">
        <v>185</v>
      </c>
      <c r="G189" s="206"/>
      <c r="H189" s="235"/>
    </row>
    <row r="190" spans="2:8" s="17" customFormat="1" ht="15">
      <c r="B190" s="133" t="s">
        <v>267</v>
      </c>
      <c r="C190" s="206"/>
      <c r="D190" s="150" t="s">
        <v>86</v>
      </c>
      <c r="E190" s="206"/>
      <c r="F190" s="150" t="s">
        <v>185</v>
      </c>
      <c r="G190" s="206"/>
      <c r="H190" s="235"/>
    </row>
    <row r="191" spans="2:8" s="17" customFormat="1" ht="15">
      <c r="B191" s="123" t="s">
        <v>268</v>
      </c>
      <c r="C191" s="206"/>
      <c r="D191" s="150" t="s">
        <v>86</v>
      </c>
      <c r="E191" s="206"/>
      <c r="F191" s="150" t="s">
        <v>185</v>
      </c>
      <c r="G191" s="206"/>
      <c r="H191" s="235"/>
    </row>
    <row r="192" spans="2:8" s="17" customFormat="1" ht="15">
      <c r="B192" s="123" t="s">
        <v>269</v>
      </c>
      <c r="C192" s="206"/>
      <c r="D192" s="150" t="s">
        <v>86</v>
      </c>
      <c r="E192" s="206"/>
      <c r="F192" s="150" t="s">
        <v>185</v>
      </c>
      <c r="G192" s="206"/>
      <c r="H192" s="235"/>
    </row>
    <row r="193" spans="1:8" s="17" customFormat="1" ht="15">
      <c r="A193" s="206"/>
      <c r="B193" s="123" t="s">
        <v>270</v>
      </c>
      <c r="C193" s="206"/>
      <c r="D193" s="150" t="s">
        <v>86</v>
      </c>
      <c r="E193" s="206"/>
      <c r="F193" s="150" t="s">
        <v>185</v>
      </c>
      <c r="G193" s="206"/>
      <c r="H193" s="235"/>
    </row>
    <row r="194" spans="1:8" s="17" customFormat="1" ht="15">
      <c r="A194" s="206"/>
      <c r="B194" s="123" t="s">
        <v>271</v>
      </c>
      <c r="C194" s="206"/>
      <c r="D194" s="150" t="s">
        <v>86</v>
      </c>
      <c r="E194" s="206"/>
      <c r="F194" s="150" t="s">
        <v>185</v>
      </c>
      <c r="G194" s="206"/>
      <c r="H194" s="235"/>
    </row>
    <row r="195" spans="1:8" s="17" customFormat="1" ht="15">
      <c r="A195" s="206"/>
      <c r="B195" s="123" t="s">
        <v>272</v>
      </c>
      <c r="C195" s="206"/>
      <c r="D195" s="150" t="s">
        <v>86</v>
      </c>
      <c r="E195" s="206"/>
      <c r="F195" s="150" t="s">
        <v>185</v>
      </c>
      <c r="G195" s="206"/>
      <c r="H195" s="235"/>
    </row>
    <row r="196" spans="1:8" s="17" customFormat="1" ht="15">
      <c r="A196" s="206"/>
      <c r="B196" s="123" t="s">
        <v>273</v>
      </c>
      <c r="C196" s="206"/>
      <c r="D196" s="150" t="s">
        <v>86</v>
      </c>
      <c r="E196" s="206"/>
      <c r="F196" s="150" t="s">
        <v>274</v>
      </c>
      <c r="G196" s="206"/>
      <c r="H196" s="235"/>
    </row>
    <row r="197" spans="1:8" s="17" customFormat="1" ht="15">
      <c r="A197" s="206"/>
      <c r="B197" s="123" t="s">
        <v>275</v>
      </c>
      <c r="C197" s="206"/>
      <c r="D197" s="150" t="s">
        <v>86</v>
      </c>
      <c r="E197" s="206"/>
      <c r="F197" s="150" t="s">
        <v>274</v>
      </c>
      <c r="G197" s="206"/>
      <c r="H197" s="235"/>
    </row>
    <row r="198" spans="1:8" s="17" customFormat="1" ht="15">
      <c r="A198" s="206"/>
      <c r="B198" s="123" t="s">
        <v>276</v>
      </c>
      <c r="C198" s="206"/>
      <c r="D198" s="150" t="s">
        <v>86</v>
      </c>
      <c r="E198" s="206"/>
      <c r="F198" s="150" t="s">
        <v>274</v>
      </c>
      <c r="G198" s="206"/>
      <c r="H198" s="235"/>
    </row>
    <row r="199" spans="1:8" s="17" customFormat="1" ht="15">
      <c r="A199" s="206"/>
      <c r="B199" s="123" t="s">
        <v>277</v>
      </c>
      <c r="C199" s="206"/>
      <c r="D199" s="150" t="s">
        <v>86</v>
      </c>
      <c r="E199" s="206"/>
      <c r="F199" s="150" t="s">
        <v>274</v>
      </c>
      <c r="G199" s="206"/>
      <c r="H199" s="235"/>
    </row>
    <row r="200" spans="1:8" s="17" customFormat="1" ht="15">
      <c r="A200" s="206"/>
      <c r="B200" s="123" t="s">
        <v>278</v>
      </c>
      <c r="C200" s="206"/>
      <c r="D200" s="150" t="s">
        <v>86</v>
      </c>
      <c r="E200" s="206"/>
      <c r="F200" s="150" t="s">
        <v>185</v>
      </c>
      <c r="G200" s="206"/>
      <c r="H200" s="235"/>
    </row>
    <row r="201" spans="1:8" s="17" customFormat="1" ht="15">
      <c r="A201" s="206"/>
      <c r="B201" s="132" t="s">
        <v>279</v>
      </c>
      <c r="C201" s="206"/>
      <c r="D201" s="151" t="s">
        <v>86</v>
      </c>
      <c r="E201" s="206"/>
      <c r="F201" s="151" t="s">
        <v>185</v>
      </c>
      <c r="G201" s="206"/>
      <c r="H201" s="236"/>
    </row>
    <row r="202" spans="1:8" s="17" customFormat="1" ht="15">
      <c r="A202" s="206"/>
      <c r="B202" s="25"/>
      <c r="C202" s="206"/>
      <c r="D202" s="147"/>
      <c r="E202" s="206"/>
      <c r="F202" s="25"/>
      <c r="G202" s="206"/>
      <c r="H202" s="206"/>
    </row>
    <row r="203" spans="1:8" s="17" customFormat="1" ht="15">
      <c r="A203" s="206"/>
      <c r="B203" s="121" t="s">
        <v>280</v>
      </c>
      <c r="C203" s="206"/>
      <c r="D203" s="122"/>
      <c r="E203" s="206"/>
      <c r="F203" s="122"/>
      <c r="G203" s="206"/>
      <c r="H203" s="234"/>
    </row>
    <row r="204" spans="1:8" s="17" customFormat="1" ht="15">
      <c r="A204" s="206"/>
      <c r="B204" s="123" t="s">
        <v>124</v>
      </c>
      <c r="C204" s="206"/>
      <c r="D204" s="124"/>
      <c r="E204" s="206"/>
      <c r="F204" s="124"/>
      <c r="G204" s="206"/>
      <c r="H204" s="235"/>
    </row>
    <row r="205" spans="1:8" s="17" customFormat="1" ht="30">
      <c r="A205" s="206"/>
      <c r="B205" s="134" t="s">
        <v>281</v>
      </c>
      <c r="C205" s="206"/>
      <c r="D205" s="150" t="s">
        <v>131</v>
      </c>
      <c r="E205" s="206"/>
      <c r="F205" s="150" t="str">
        <f>IF(D205=Lists!$K$4,"&lt; Input URL to data source &gt;",IF(D205=Lists!$K$5,"&lt; Reference section in EITI Report or URL &gt;",IF(D205=Lists!$K$6,"&lt; Reference evidence of non-applicability &gt;","")))</f>
        <v/>
      </c>
      <c r="G205" s="206"/>
      <c r="H205" s="235"/>
    </row>
    <row r="206" spans="1:8" s="17" customFormat="1" ht="45">
      <c r="A206" s="237"/>
      <c r="B206" s="205" t="s">
        <v>282</v>
      </c>
      <c r="C206" s="238"/>
      <c r="D206" s="150" t="s">
        <v>131</v>
      </c>
      <c r="E206" s="206"/>
      <c r="F206" s="150" t="str">
        <f>IF(D206=Lists!$K$4,"&lt; Input URL to data source &gt;",IF(D206=Lists!$K$5,"&lt; Reference section in EITI Report or URL &gt;",IF(D206=Lists!$K$6,"&lt; Reference evidence of non-applicability &gt;","")))</f>
        <v/>
      </c>
      <c r="G206" s="206"/>
      <c r="H206" s="235"/>
    </row>
    <row r="207" spans="1:8" s="17" customFormat="1" ht="30">
      <c r="A207" s="206"/>
      <c r="B207" s="135" t="s">
        <v>283</v>
      </c>
      <c r="C207" s="238"/>
      <c r="D207" s="151" t="s">
        <v>131</v>
      </c>
      <c r="E207" s="206"/>
      <c r="F207" s="151" t="str">
        <f>IF(D207=Lists!$K$4,"&lt; Input URL to data source &gt;",IF(D207=Lists!$K$5,"&lt; Reference section in EITI Report or URL &gt;",IF(D207=Lists!$K$6,"&lt; Reference evidence of non-applicability &gt;","")))</f>
        <v/>
      </c>
      <c r="G207" s="206"/>
      <c r="H207" s="236"/>
    </row>
    <row r="208" spans="1:8" s="17" customFormat="1" ht="15.6" thickBot="1">
      <c r="A208" s="206"/>
      <c r="B208" s="148"/>
      <c r="C208" s="230"/>
      <c r="D208" s="149"/>
      <c r="E208" s="230"/>
      <c r="F208" s="148"/>
      <c r="G208" s="230"/>
      <c r="H208" s="230"/>
    </row>
    <row r="209" spans="1:8" s="17" customFormat="1" ht="15">
      <c r="A209" s="206"/>
      <c r="B209" s="25"/>
      <c r="C209" s="206"/>
      <c r="D209" s="147"/>
      <c r="E209" s="206"/>
      <c r="F209" s="25"/>
      <c r="G209" s="206"/>
      <c r="H209" s="206"/>
    </row>
    <row r="210" spans="1:8" s="17" customFormat="1" ht="15.6" thickBot="1">
      <c r="A210" s="206"/>
      <c r="B210" s="287" t="s">
        <v>33</v>
      </c>
      <c r="C210" s="288"/>
      <c r="D210" s="288"/>
      <c r="E210" s="288"/>
      <c r="F210" s="288"/>
      <c r="G210" s="288"/>
      <c r="H210" s="288"/>
    </row>
    <row r="211" spans="1:8" s="17" customFormat="1" ht="15">
      <c r="A211" s="206"/>
      <c r="B211" s="289" t="s">
        <v>34</v>
      </c>
      <c r="C211" s="290"/>
      <c r="D211" s="290"/>
      <c r="E211" s="290"/>
      <c r="F211" s="290"/>
      <c r="G211" s="290"/>
      <c r="H211" s="290"/>
    </row>
    <row r="212" spans="1:8" s="17" customFormat="1" ht="15.6" thickBot="1">
      <c r="A212" s="206"/>
      <c r="B212" s="209"/>
      <c r="C212" s="209"/>
      <c r="D212" s="209"/>
      <c r="E212" s="209"/>
      <c r="F212" s="209"/>
      <c r="G212" s="209"/>
      <c r="H212" s="209"/>
    </row>
    <row r="213" spans="1:8" s="17" customFormat="1" ht="15">
      <c r="A213" s="206"/>
      <c r="B213" s="277" t="s">
        <v>35</v>
      </c>
      <c r="C213" s="277"/>
      <c r="D213" s="277"/>
      <c r="E213" s="277"/>
      <c r="F213" s="277"/>
      <c r="G213" s="277"/>
      <c r="H213" s="277"/>
    </row>
    <row r="214" spans="1:8" s="17" customFormat="1" ht="15.75" customHeight="1">
      <c r="A214" s="206"/>
      <c r="B214" s="266" t="s">
        <v>36</v>
      </c>
      <c r="C214" s="266"/>
      <c r="D214" s="266"/>
      <c r="E214" s="266"/>
      <c r="F214" s="266"/>
      <c r="G214" s="266"/>
      <c r="H214" s="266"/>
    </row>
    <row r="215" spans="1:8" s="17" customFormat="1" ht="15">
      <c r="A215" s="206"/>
      <c r="B215" s="277" t="s">
        <v>38</v>
      </c>
      <c r="C215" s="277"/>
      <c r="D215" s="277"/>
      <c r="E215" s="277"/>
      <c r="F215" s="277"/>
      <c r="G215" s="277"/>
      <c r="H215" s="277"/>
    </row>
    <row r="216" spans="1:8" s="17" customFormat="1" ht="15">
      <c r="A216" s="206"/>
      <c r="B216" s="25"/>
      <c r="C216" s="206"/>
      <c r="D216" s="147"/>
      <c r="E216" s="206"/>
      <c r="F216" s="25"/>
      <c r="G216" s="206"/>
      <c r="H216" s="206"/>
    </row>
    <row r="217" spans="1:8" s="17" customFormat="1" ht="15">
      <c r="A217" s="206"/>
      <c r="B217" s="25"/>
      <c r="C217" s="206"/>
      <c r="D217" s="147"/>
      <c r="E217" s="206"/>
      <c r="F217" s="25"/>
      <c r="G217" s="206"/>
      <c r="H217" s="206"/>
    </row>
    <row r="218" spans="1:8" s="17" customFormat="1" ht="15">
      <c r="A218" s="206"/>
      <c r="B218" s="25"/>
      <c r="C218" s="206"/>
      <c r="D218" s="147"/>
      <c r="E218" s="206"/>
      <c r="F218" s="25"/>
      <c r="G218" s="206"/>
      <c r="H218" s="206"/>
    </row>
    <row r="219" spans="1:8" s="17" customFormat="1" ht="15">
      <c r="A219" s="206"/>
      <c r="B219" s="206"/>
      <c r="C219" s="206"/>
      <c r="D219" s="206"/>
      <c r="E219" s="206"/>
      <c r="F219" s="206"/>
      <c r="G219" s="206"/>
      <c r="H219" s="206"/>
    </row>
    <row r="220" spans="1:8" ht="15.95"/>
    <row r="221" spans="1:8" ht="15.95"/>
    <row r="222" spans="1:8" ht="15.95"/>
    <row r="223" spans="1:8" ht="15.95"/>
    <row r="224" spans="1:8" ht="15.95"/>
    <row r="225" ht="15.95"/>
    <row r="226" ht="15.95"/>
    <row r="227" ht="15.95"/>
    <row r="228" ht="15.95"/>
    <row r="229" ht="15.95"/>
    <row r="230" ht="15.95"/>
    <row r="231" ht="15.95"/>
    <row r="232" ht="15.95"/>
    <row r="233" ht="15.95"/>
    <row r="234" ht="15.95"/>
    <row r="235" ht="15.95"/>
    <row r="236" ht="15.95"/>
    <row r="237" ht="15.95"/>
    <row r="238" ht="15.95"/>
    <row r="239" ht="15.95"/>
    <row r="240" ht="15.95"/>
  </sheetData>
  <mergeCells count="12">
    <mergeCell ref="B215:H215"/>
    <mergeCell ref="B3:H3"/>
    <mergeCell ref="B4:H4"/>
    <mergeCell ref="B5:H5"/>
    <mergeCell ref="B6:H6"/>
    <mergeCell ref="B7:H7"/>
    <mergeCell ref="B8:H8"/>
    <mergeCell ref="B210:H210"/>
    <mergeCell ref="B211:H211"/>
    <mergeCell ref="B213:H213"/>
    <mergeCell ref="B214:H214"/>
    <mergeCell ref="B9:H9"/>
  </mergeCells>
  <dataValidations count="32">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72:D87 D94:D109 D123:D128 D119:D121"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74 F76 F84 F78 F80 F82 F86 F94 F96 F98 F106 F100 F102 F104 F108 F127 F72 F125 F123 F119:F121"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79 D19:D22 D34:D36 D39:D43 D46:D47 D117 D66 D70:D71 D90:D93 D112:D113 D188 D132 D136 D140 D144 D151:D156 D159 D163 D168:D170 D173 D176 D184 D204:D207 D26:D30 D51:D63" xr:uid="{E192EF1E-9B5F-4EB1-BF02-36F681E971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29" xr:uid="{7082261E-C7B1-4F74-81CF-A7794A2F9992}">
      <formula1>0</formula1>
    </dataValidation>
    <dataValidation type="textLength" allowBlank="1" showInputMessage="1" showErrorMessage="1" errorTitle="Please do not edit these cells" error="Please do not edit these cells" sqref="B147:B148 B150 B135:B137 B216:B218 B116 B131:B133 B139:B141 B143:B145 B111:B114 D114 D148"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95" xr:uid="{7C642FB5-B843-4487-B063-21FFC47CF6AC}">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193" xr:uid="{CE675DBA-0644-4A5C-BBDA-6E6C8E2AD24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92" xr:uid="{924C8C9F-7671-436F-8D7A-DDAF8452F6F8}">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191" xr:uid="{002CC625-2364-4D55-AFF0-819D0C50C826}">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89:D190" xr:uid="{7E85E72D-BA05-418F-9613-B3350052F8DF}">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94" xr:uid="{ED4DF579-1686-4281-AC50-CFFF2A86B79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33 D137 D141 D145 D160 D164:D165 D174:D175 D185 D177:D178 D180:D181" xr:uid="{F804F85A-1323-4293-B007-2F02CD36D82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98" xr:uid="{8629A22E-18D7-4AAD-9E2C-54ABE88639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99" xr:uid="{D32E1E08-44FE-43BA-868C-56404BB378B3}">
      <formula1>2</formula1>
    </dataValidation>
    <dataValidation type="list" operator="equal" showInputMessage="1" showErrorMessage="1" errorTitle="Invalid entry" error="Invalid entry" promptTitle="Please input unit" prompt="Please input currency according to 3-letter ISO currency code." sqref="F133 F137 F141 F145 F164:F165 F180:F181 F185 F174:F175 F189:F195 F177:F178 F200:F201" xr:uid="{AC31C3E7-FBB3-4643-8A12-05F034B46A91}">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200" xr:uid="{B6EA3FF2-B89F-4B2B-B945-54384AFBC68E}">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201" xr:uid="{7832BB4F-2203-437C-94DA-63A7D7BCD388}">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27 B76 B78 B80 B82 B84 B86 B106 B108 B72 B74 B98 B100 B102 B104 B94 B96 B125 B123 B119:B121" xr:uid="{8E4A7729-626F-4674-B975-3B334A3975DE}">
      <formula1>Commodities_list</formula1>
    </dataValidation>
    <dataValidation type="whole" allowBlank="1" showInputMessage="1" showErrorMessage="1" errorTitle="Please do not edit these cells" error="Please do not edit these cells" sqref="B172:B178 B151:B156 B158:B160 B162:B165 B167:B170 B183:B185 B203:B207" xr:uid="{286182BE-B58B-4B5D-8529-F453ED5F7915}">
      <formula1>10000</formula1>
      <formula2>50000</formula2>
    </dataValidation>
    <dataValidation type="whole" allowBlank="1" showInputMessage="1" showErrorMessage="1" errorTitle="Please do not edit these cells" error="Please do not edit these cells" sqref="B208:H209 B187:B201" xr:uid="{41BDBFD2-EE60-47A7-B7DF-916D7BB2FB21}">
      <formula1>4</formula1>
      <formula2>5</formula2>
    </dataValidation>
    <dataValidation allowBlank="1" showInputMessage="1" showErrorMessage="1" promptTitle="Name of the registry" prompt="Please input the name of the Beneficial Ownership Registry" sqref="D48" xr:uid="{3ACD06CC-881D-4ACF-957D-1D1389DCCC4F}"/>
    <dataValidation allowBlank="1" showInputMessage="1" showErrorMessage="1" promptTitle="Additional relevant files" prompt="If several files relevant to the report exist, please indicate as such here. If several, please copy this into several rows." sqref="D48"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96:F199" xr:uid="{541820E9-9F26-4712-A681-25A67BF16B28}">
      <formula1>0</formula1>
    </dataValidation>
    <dataValidation allowBlank="1" showInputMessage="1" showErrorMessage="1" errorTitle="Please do not edit these cells" error="Please do not edit these cells" sqref="B179:B181" xr:uid="{07FE9B1E-D8D5-4CDF-B4C7-CACFEBEDBF5D}"/>
    <dataValidation type="whole" allowBlank="1" showInputMessage="1" showErrorMessage="1" errorTitle="Do not edit these cells" error="Please do not edit these cells" sqref="B212"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97" xr:uid="{F0C2DEB4-D0E5-46BE-9B4C-57C232E2EF4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96" xr:uid="{D06DCB01-0C0E-444C-9C6D-1307A8C5A77D}">
      <formula1>2</formula1>
    </dataValidation>
    <dataValidation type="whole" showInputMessage="1" showErrorMessage="1" sqref="A77:C77 A79:C79 A81:C81 A83:C83 A85:C85 B70:B71 A75:C75 A86:A93 A76 A78 A80 A82 A84 F171:F172 B182:C182 D182:D183 F182:F183 B186:C186 D186:D187 F23:F25 D23:D25 F32:F33 D32:D33 F37:F38 D37:D38 F44:F45 D44:D45 F49:F50 D49:D50 F64:F65 D64:D65 B73 D88:D89 F88:F89 B110:C110 D110:D111 F110:F111 B115:C115 F114:F116 B118:G118 B122:G122 F186:F187 B109 B130:C130 D130:D131 F130:F131 B134:C134 D134:D135 F134:F135 B138:C138 D138:D139 F138:F139 B142:C142 D142:D143 F142:F143 B146:C146 B149:C149 B157:C157 D157:D158 F157:F158 B161:C161 D161:D162 F161:F162 B166:C166 D166:D167 F166:F167 B171:C171 D171:D172 C76 C78 C80 C82 C84 C86:C109 C111:C114 C116:C117 H134 C131:C133 C135:C137 C139:C141 C143:C145 C147:C148 C150:C156 C158:C160 C162:C165 C167:C170 C172:C181 C183:C185 D17:D18 F17:F18 B128:B129 D115:D116 F146:F150 C123:C129 H161 H157 H149 H146 H142 H138 H110 H115 E119:E121 G119:G121 H130 C119:C121 I1:I16 H23 H88 F67:F69 D67:D69 C12:H16 B87:B93 B95 B97 B99 B101 B103 B105 B107 H186 H182 H171 H166 H67 H64 H49 H44 H37 H32 A203:A207 C203:C207 F202:F203 D202:D203 C187:C201 G123:G207 E123:E207 B202:C202 H202 B117 D146:D147 D149:D150 B10:H10 B11:F11 B124 B1:H1 B126 C17:C74 B12:B67 A1:A74 E17:E117 G17:G117" xr:uid="{6A93E331-6DF3-4956-AEDE-9E6DEEE23BF9}">
      <formula1>999999</formula1>
      <formula2>99999999</formula2>
    </dataValidation>
    <dataValidation showInputMessage="1" showErrorMessage="1" sqref="B68:B69" xr:uid="{E96A8412-175F-4338-B466-F567B8680AE6}"/>
    <dataValidation type="textLength" allowBlank="1" showInputMessage="1" showErrorMessage="1" sqref="H17:H22 H24:H31 H33:H36 H38:H43 H45:H48 H65:H66 H68:H87 H89:H109 H111:H114 H116:H129 H131:H133 H135:H137 H139:H141 H143:H145 H147:H148 H150:H156 H158:H160 H162:H165 H167:H170 H172:H181 H183:H185 H187:H201 H203:H207 H50:H63"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B194A574-5B45-4E41-BDD2-3357019AB56D}">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5" r:id="rId4" location="r2-5" display="EITI Requirement 2.5" xr:uid="{00000000-0004-0000-0200-00000A000000}"/>
    <hyperlink ref="B50" r:id="rId5" location="r2-6" display="EITI Requirement 2.6" xr:uid="{00000000-0004-0000-0200-00000B000000}"/>
    <hyperlink ref="B65" r:id="rId6" location="r3-1" display="EITI Requirement 3.1" xr:uid="{00000000-0004-0000-0200-00000C000000}"/>
    <hyperlink ref="B69" r:id="rId7" xr:uid="{00000000-0004-0000-0200-00000D000000}"/>
    <hyperlink ref="B89" r:id="rId8" location="r3-3" display="EITI Requirement 3.3" xr:uid="{00000000-0004-0000-0200-00000E000000}"/>
    <hyperlink ref="B111" r:id="rId9" location="r4-1" display="EITI Requirement 4.1" xr:uid="{00000000-0004-0000-0200-00000F000000}"/>
    <hyperlink ref="B116" r:id="rId10" location="r4-2" display="EITI Requirement 4.2" xr:uid="{00000000-0004-0000-0200-000010000000}"/>
    <hyperlink ref="B131" r:id="rId11" location="r4-3" display="EITI Requirement 4.3" xr:uid="{00000000-0004-0000-0200-000011000000}"/>
    <hyperlink ref="B135" r:id="rId12" location="r4-4" display="EITI Requirement 4.4" xr:uid="{00000000-0004-0000-0200-000012000000}"/>
    <hyperlink ref="B139" r:id="rId13" location="r4-5" display="EITI Requirement 4.5" xr:uid="{00000000-0004-0000-0200-000013000000}"/>
    <hyperlink ref="B143" r:id="rId14" location="r4-6" display="EITI Requirement 4.6" xr:uid="{00000000-0004-0000-0200-000014000000}"/>
    <hyperlink ref="B147" r:id="rId15" location="r4-8" display="EITI Requirement 4.8" xr:uid="{00000000-0004-0000-0200-000016000000}"/>
    <hyperlink ref="B150" r:id="rId16" location="r4-9" display="EITI Requirement 4.9" xr:uid="{00000000-0004-0000-0200-000017000000}"/>
    <hyperlink ref="B158" r:id="rId17" location="r5-1" display="EITI Requirement 5.1" xr:uid="{00000000-0004-0000-0200-000018000000}"/>
    <hyperlink ref="B162" r:id="rId18" location="r5-2" display="EITI Requirement 5.2" xr:uid="{00000000-0004-0000-0200-000019000000}"/>
    <hyperlink ref="B167" r:id="rId19" location="r5-3" display="EITI Requirement 5.3" xr:uid="{00000000-0004-0000-0200-00001A000000}"/>
    <hyperlink ref="B183" r:id="rId20" location="r6-2" display="EITI Requirement 6.2" xr:uid="{00000000-0004-0000-0200-00001B000000}"/>
    <hyperlink ref="B187" r:id="rId21" location="r6-3" display="EITI Requirement 6.3" xr:uid="{00000000-0004-0000-0200-00001C000000}"/>
    <hyperlink ref="B172" r:id="rId22" location="r6-1" display="EITI Requirement 6.1" xr:uid="{00000000-0004-0000-0200-000027000000}"/>
    <hyperlink ref="B33" r:id="rId23" location="r2-3" xr:uid="{37B4EDC1-B71E-4913-8AFB-F12611AEFFD5}"/>
    <hyperlink ref="B189" r:id="rId24" xr:uid="{C617A177-3D20-4FE6-A273-853EDEC861A7}"/>
    <hyperlink ref="B211:F211" r:id="rId25" display="Give us your feedback or report a conflict in the data! Write to us at  data@eiti.org" xr:uid="{3FA22EFF-FF94-4799-88A3-B6E47F7EA5DF}"/>
    <hyperlink ref="B210:F210" r:id="rId26" display="For the latest version of Summary data templates, see  https://eiti.org/summary-data-template" xr:uid="{81D1286E-131F-487C-851A-0A200B3AD468}"/>
    <hyperlink ref="B68" r:id="rId27" location="r3-2" display="EITI Requirement 3.2" xr:uid="{CE111D86-D62A-4947-9C13-FF9656A3A753}"/>
    <hyperlink ref="B203" r:id="rId28" location="r6-4" xr:uid="{96BFE352-3017-4C6C-A4DE-1CEBE3EDBC7A}"/>
    <hyperlink ref="F34" r:id="rId29" display="https://geoportal.esdm.go.id/minerba/" xr:uid="{52966BC6-05A7-41A1-8352-AC6FC650C83C}"/>
    <hyperlink ref="F42" r:id="rId30" xr:uid="{E3642266-3C95-4637-9BF3-AEB49D888212}"/>
    <hyperlink ref="F30" r:id="rId31" display="https://perizinan.esdm.go.id/" xr:uid="{FC00394B-B2FB-4564-AEB2-D05FD3853E4F}"/>
    <hyperlink ref="F46" r:id="rId32" xr:uid="{9BD69812-D5ED-4C72-8232-13F497D8CC1B}"/>
    <hyperlink ref="F47" r:id="rId33" xr:uid="{72CA41F8-2195-4A82-AB6D-67ADDC6DFF07}"/>
    <hyperlink ref="F48" r:id="rId34" xr:uid="{C8F66F1C-7FAF-4974-9B7E-9331F92F3ED9}"/>
    <hyperlink ref="F66" r:id="rId35" xr:uid="{9DB6A93B-2B93-4FBD-AE87-A340A6B526E3}"/>
    <hyperlink ref="F70" r:id="rId36" display="https://www.bps.go.id/statictable/2009/06/15/1092/produksi-minyak-bumi-dan-gas-alam-1996-2021.html_x000a_" xr:uid="{25E0A271-E75C-42EB-BF09-ACD7E2B98C20}"/>
    <hyperlink ref="F93" r:id="rId37" xr:uid="{F958FCB9-388B-4ADD-AAC9-5C80578BE450}"/>
  </hyperlinks>
  <pageMargins left="0.25" right="0.25" top="0.75" bottom="0.75" header="0.3" footer="0.3"/>
  <pageSetup paperSize="8" fitToHeight="0" orientation="landscape" horizontalDpi="2400" verticalDpi="2400" r:id="rId3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Lists!$K$3:$K$7</xm:f>
          </x14:formula1>
          <xm:sqref>D216:D218</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F75 F77 F79 F81 F83 F85 F87 F95 F97 F99 F101 F103 F105 F107 F109 F126 F73 F124 F128:F129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A1:AH391"/>
  <sheetViews>
    <sheetView showGridLines="0" topLeftCell="A68" zoomScale="70" zoomScaleNormal="70" workbookViewId="0">
      <selection activeCell="G96" sqref="G96"/>
    </sheetView>
  </sheetViews>
  <sheetFormatPr defaultColWidth="4" defaultRowHeight="24" customHeight="1"/>
  <cols>
    <col min="1" max="1" width="4" style="17"/>
    <col min="2" max="2" width="56.140625" style="17" customWidth="1"/>
    <col min="3" max="3" width="14.42578125" style="17" customWidth="1"/>
    <col min="4" max="4" width="23.28515625" style="17" customWidth="1"/>
    <col min="5" max="5" width="32.140625" style="17" customWidth="1"/>
    <col min="6" max="6" width="26.42578125" style="17" customWidth="1"/>
    <col min="7" max="7" width="72" style="17" customWidth="1"/>
    <col min="8" max="8" width="55.7109375" style="17" customWidth="1"/>
    <col min="9" max="10" width="26.42578125" style="17" customWidth="1"/>
    <col min="11" max="11" width="4" style="17" customWidth="1"/>
    <col min="12" max="33" width="4" style="17"/>
    <col min="34" max="34" width="12.140625" style="17" bestFit="1" customWidth="1"/>
    <col min="35" max="16384" width="4" style="17"/>
  </cols>
  <sheetData>
    <row r="1" spans="2:12" ht="15">
      <c r="B1" s="206"/>
      <c r="C1" s="206"/>
      <c r="D1" s="206"/>
      <c r="E1" s="206"/>
      <c r="F1" s="206"/>
      <c r="G1" s="206"/>
      <c r="H1" s="206"/>
      <c r="I1" s="206"/>
      <c r="J1" s="206"/>
      <c r="K1" s="206"/>
      <c r="L1" s="206"/>
    </row>
    <row r="2" spans="2:12" ht="15">
      <c r="B2" s="278" t="s">
        <v>284</v>
      </c>
      <c r="C2" s="278"/>
      <c r="D2" s="278"/>
      <c r="E2" s="278"/>
      <c r="F2" s="278"/>
      <c r="G2" s="278"/>
      <c r="H2" s="278"/>
      <c r="I2" s="278"/>
      <c r="J2" s="278"/>
      <c r="K2" s="206"/>
      <c r="L2" s="206"/>
    </row>
    <row r="3" spans="2:12" ht="22.5">
      <c r="B3" s="279" t="s">
        <v>40</v>
      </c>
      <c r="C3" s="279"/>
      <c r="D3" s="279"/>
      <c r="E3" s="279"/>
      <c r="F3" s="279"/>
      <c r="G3" s="279"/>
      <c r="H3" s="279"/>
      <c r="I3" s="279"/>
      <c r="J3" s="279"/>
      <c r="K3" s="206"/>
      <c r="L3" s="206"/>
    </row>
    <row r="4" spans="2:12" ht="15">
      <c r="B4" s="281" t="s">
        <v>285</v>
      </c>
      <c r="C4" s="281"/>
      <c r="D4" s="281"/>
      <c r="E4" s="281"/>
      <c r="F4" s="281"/>
      <c r="G4" s="281"/>
      <c r="H4" s="281"/>
      <c r="I4" s="281"/>
      <c r="J4" s="281"/>
      <c r="K4" s="206"/>
      <c r="L4" s="206"/>
    </row>
    <row r="5" spans="2:12" ht="15">
      <c r="B5" s="281" t="s">
        <v>286</v>
      </c>
      <c r="C5" s="281"/>
      <c r="D5" s="281"/>
      <c r="E5" s="281"/>
      <c r="F5" s="281"/>
      <c r="G5" s="281"/>
      <c r="H5" s="281"/>
      <c r="I5" s="281"/>
      <c r="J5" s="281"/>
      <c r="K5" s="206"/>
      <c r="L5" s="206"/>
    </row>
    <row r="6" spans="2:12" ht="15">
      <c r="B6" s="281" t="s">
        <v>287</v>
      </c>
      <c r="C6" s="281"/>
      <c r="D6" s="281"/>
      <c r="E6" s="281"/>
      <c r="F6" s="281"/>
      <c r="G6" s="281"/>
      <c r="H6" s="281"/>
      <c r="I6" s="281"/>
      <c r="J6" s="281"/>
      <c r="K6" s="206"/>
      <c r="L6" s="206"/>
    </row>
    <row r="7" spans="2:12" ht="15.6" customHeight="1">
      <c r="B7" s="281" t="s">
        <v>288</v>
      </c>
      <c r="C7" s="281"/>
      <c r="D7" s="281"/>
      <c r="E7" s="281"/>
      <c r="F7" s="281"/>
      <c r="G7" s="281"/>
      <c r="H7" s="281"/>
      <c r="I7" s="281"/>
      <c r="J7" s="281"/>
      <c r="K7" s="206"/>
      <c r="L7" s="206"/>
    </row>
    <row r="8" spans="2:12" ht="15">
      <c r="B8" s="285" t="s">
        <v>289</v>
      </c>
      <c r="C8" s="285"/>
      <c r="D8" s="285"/>
      <c r="E8" s="285"/>
      <c r="F8" s="285"/>
      <c r="G8" s="285"/>
      <c r="H8" s="285"/>
      <c r="I8" s="285"/>
      <c r="J8" s="285"/>
      <c r="K8" s="206"/>
      <c r="L8" s="206"/>
    </row>
    <row r="9" spans="2:12" ht="15">
      <c r="B9" s="206"/>
      <c r="C9" s="206"/>
      <c r="D9" s="206"/>
      <c r="E9" s="206"/>
      <c r="F9" s="206"/>
      <c r="G9" s="206"/>
      <c r="H9" s="206"/>
      <c r="I9" s="206"/>
      <c r="J9" s="206"/>
      <c r="K9" s="206"/>
      <c r="L9" s="206"/>
    </row>
    <row r="10" spans="2:12" ht="22.5">
      <c r="B10" s="293" t="s">
        <v>290</v>
      </c>
      <c r="C10" s="293"/>
      <c r="D10" s="293"/>
      <c r="E10" s="293"/>
      <c r="F10" s="293"/>
      <c r="G10" s="293"/>
      <c r="H10" s="293"/>
      <c r="I10" s="293"/>
      <c r="J10" s="293"/>
      <c r="K10" s="206"/>
      <c r="L10" s="206"/>
    </row>
    <row r="11" spans="2:12" s="182" customFormat="1" ht="25.5" customHeight="1">
      <c r="B11" s="294" t="s">
        <v>291</v>
      </c>
      <c r="C11" s="294"/>
      <c r="D11" s="294"/>
      <c r="E11" s="294"/>
      <c r="F11" s="294"/>
      <c r="G11" s="294"/>
      <c r="H11" s="294"/>
      <c r="I11" s="294"/>
      <c r="J11" s="294"/>
    </row>
    <row r="12" spans="2:12" s="31" customFormat="1" ht="15">
      <c r="B12" s="295"/>
      <c r="C12" s="295"/>
      <c r="D12" s="295"/>
      <c r="E12" s="295"/>
      <c r="F12" s="295"/>
      <c r="G12" s="295"/>
      <c r="H12" s="295"/>
      <c r="I12" s="295"/>
      <c r="J12" s="295"/>
    </row>
    <row r="13" spans="2:12" s="31" customFormat="1" ht="18.95">
      <c r="B13" s="296" t="s">
        <v>292</v>
      </c>
      <c r="C13" s="296"/>
      <c r="D13" s="296"/>
      <c r="E13" s="296"/>
      <c r="F13" s="296"/>
      <c r="G13" s="296"/>
      <c r="H13" s="296"/>
      <c r="I13" s="296"/>
      <c r="J13" s="296"/>
    </row>
    <row r="14" spans="2:12" s="31" customFormat="1" ht="15">
      <c r="B14" s="156" t="s">
        <v>293</v>
      </c>
      <c r="C14" s="156" t="s">
        <v>294</v>
      </c>
      <c r="D14" s="206" t="s">
        <v>295</v>
      </c>
      <c r="E14" s="206" t="s">
        <v>296</v>
      </c>
      <c r="F14" s="157"/>
      <c r="G14" s="158"/>
    </row>
    <row r="15" spans="2:12" s="31" customFormat="1" ht="15">
      <c r="B15" s="31" t="s">
        <v>297</v>
      </c>
      <c r="C15" s="206" t="s">
        <v>298</v>
      </c>
      <c r="D15" s="206"/>
      <c r="E15" s="159">
        <f>SUMIF(Government_revenues_table[Government entity],Government_agencies[[#This Row],[Full name of agency]],Government_revenues_table[Revenue value])</f>
        <v>11594155744835</v>
      </c>
      <c r="F15" s="158"/>
      <c r="G15" s="158"/>
    </row>
    <row r="16" spans="2:12" s="31" customFormat="1" ht="15">
      <c r="B16" s="31" t="s">
        <v>299</v>
      </c>
      <c r="C16" s="206" t="s">
        <v>298</v>
      </c>
      <c r="D16" s="206"/>
      <c r="E16" s="159">
        <f>SUMIF(Government_revenues_table[Government entity],Government_agencies[[#This Row],[Full name of agency]],Government_revenues_table[Revenue value])</f>
        <v>96939651906461.078</v>
      </c>
      <c r="F16" s="158"/>
      <c r="G16" s="206"/>
      <c r="J16" s="157"/>
      <c r="K16" s="157"/>
      <c r="L16" s="157"/>
    </row>
    <row r="17" spans="2:12" s="31" customFormat="1" ht="15">
      <c r="B17" s="31" t="s">
        <v>300</v>
      </c>
      <c r="C17" s="206" t="s">
        <v>298</v>
      </c>
      <c r="D17" s="206"/>
      <c r="E17" s="159">
        <f>SUMIF(Government_revenues_table[Government entity],Government_agencies[[#This Row],[Full name of agency]],Government_revenues_table[Revenue value])</f>
        <v>74949139506480</v>
      </c>
      <c r="F17" s="158"/>
      <c r="G17" s="206"/>
      <c r="J17" s="158"/>
      <c r="K17" s="158"/>
      <c r="L17" s="158"/>
    </row>
    <row r="18" spans="2:12" s="31" customFormat="1" ht="15">
      <c r="B18" s="31" t="s">
        <v>301</v>
      </c>
      <c r="C18" s="206" t="s">
        <v>298</v>
      </c>
      <c r="D18" s="206"/>
      <c r="E18" s="159">
        <f>SUMIF(Government_revenues_table[Government entity],Government_agencies[[#This Row],[Full name of agency]],Government_revenues_table[Revenue value])</f>
        <v>0</v>
      </c>
      <c r="J18" s="158"/>
      <c r="K18" s="158"/>
      <c r="L18" s="158"/>
    </row>
    <row r="19" spans="2:12" s="31" customFormat="1" ht="15">
      <c r="B19" s="31" t="s">
        <v>302</v>
      </c>
      <c r="C19" s="206" t="s">
        <v>303</v>
      </c>
      <c r="D19" s="206"/>
      <c r="E19" s="159">
        <f>SUMIF(Government_revenues_table[Government entity],Government_agencies[[#This Row],[Full name of agency]],Government_revenues_table[Revenue value])</f>
        <v>0</v>
      </c>
      <c r="J19" s="158"/>
      <c r="K19" s="158"/>
      <c r="L19" s="158"/>
    </row>
    <row r="20" spans="2:12" s="31" customFormat="1" ht="15">
      <c r="B20" s="31" t="s">
        <v>304</v>
      </c>
      <c r="C20" s="31" t="s">
        <v>305</v>
      </c>
      <c r="D20" s="206"/>
      <c r="E20" s="159">
        <f>SUMIF(Government_revenues_table[Government entity],Government_agencies[[#This Row],[Full name of agency]],Government_revenues_table[Revenue value])</f>
        <v>0</v>
      </c>
      <c r="J20" s="158"/>
      <c r="K20" s="158"/>
      <c r="L20" s="158"/>
    </row>
    <row r="21" spans="2:12" s="31" customFormat="1" ht="15">
      <c r="B21" s="31" t="s">
        <v>306</v>
      </c>
      <c r="C21" s="206" t="s">
        <v>307</v>
      </c>
      <c r="D21" s="206" t="s">
        <v>308</v>
      </c>
      <c r="E21" s="244">
        <f>SUMIF(Government_revenues_table[Government entity],Government_agencies[[#This Row],[Full name of agency]],Government_revenues_table[Revenue value])</f>
        <v>0</v>
      </c>
    </row>
    <row r="22" spans="2:12" s="31" customFormat="1" ht="15">
      <c r="C22" s="206"/>
      <c r="D22" s="159"/>
    </row>
    <row r="23" spans="2:12" s="31" customFormat="1" ht="18.95">
      <c r="B23" s="296" t="s">
        <v>309</v>
      </c>
      <c r="C23" s="296"/>
      <c r="D23" s="296"/>
      <c r="E23" s="296"/>
      <c r="F23" s="296"/>
      <c r="G23" s="296"/>
      <c r="H23" s="296"/>
      <c r="I23" s="296"/>
      <c r="J23" s="296"/>
    </row>
    <row r="24" spans="2:12" s="31" customFormat="1" ht="15">
      <c r="B24" s="297" t="s">
        <v>310</v>
      </c>
      <c r="C24" s="298"/>
      <c r="D24" s="299"/>
      <c r="E24" s="157"/>
    </row>
    <row r="25" spans="2:12" s="31" customFormat="1" ht="15">
      <c r="B25" s="161" t="s">
        <v>311</v>
      </c>
      <c r="C25" s="162" t="s">
        <v>312</v>
      </c>
      <c r="D25" s="163" t="s">
        <v>313</v>
      </c>
    </row>
    <row r="26" spans="2:12" s="31" customFormat="1" ht="15"/>
    <row r="27" spans="2:12" s="31" customFormat="1" ht="15">
      <c r="B27" s="156" t="s">
        <v>314</v>
      </c>
      <c r="C27" s="156" t="s">
        <v>315</v>
      </c>
      <c r="D27" s="206" t="s">
        <v>316</v>
      </c>
      <c r="E27" s="206" t="s">
        <v>317</v>
      </c>
      <c r="F27" s="206" t="s">
        <v>318</v>
      </c>
      <c r="G27" s="206" t="s">
        <v>319</v>
      </c>
      <c r="H27" s="206" t="s">
        <v>320</v>
      </c>
      <c r="I27" s="206" t="s">
        <v>321</v>
      </c>
    </row>
    <row r="28" spans="2:12" s="31" customFormat="1" ht="15">
      <c r="B28" s="221" t="s">
        <v>322</v>
      </c>
      <c r="C28" s="206" t="s">
        <v>323</v>
      </c>
      <c r="D28" s="206"/>
      <c r="E28" s="206" t="s">
        <v>324</v>
      </c>
      <c r="F28" s="206" t="s">
        <v>325</v>
      </c>
      <c r="G28" s="263" t="s">
        <v>326</v>
      </c>
      <c r="H28" s="263" t="s">
        <v>327</v>
      </c>
      <c r="I28" s="159">
        <f>SUMIF(Table10[Company],Companies[[#This Row],[Full company name]],Table10[Revenue value])</f>
        <v>3466255051685.0239</v>
      </c>
    </row>
    <row r="29" spans="2:12" s="31" customFormat="1" ht="15">
      <c r="B29" s="221" t="s">
        <v>328</v>
      </c>
      <c r="C29" s="206" t="s">
        <v>323</v>
      </c>
      <c r="D29" s="206"/>
      <c r="E29" s="206" t="s">
        <v>324</v>
      </c>
      <c r="F29" s="31" t="s">
        <v>325</v>
      </c>
      <c r="G29" s="262" t="s">
        <v>329</v>
      </c>
      <c r="H29" s="263" t="s">
        <v>330</v>
      </c>
      <c r="I29" s="159">
        <f>SUMIF(Table10[Company],Companies[[#This Row],[Full company name]],Table10[Revenue value])</f>
        <v>74674173426.587982</v>
      </c>
    </row>
    <row r="30" spans="2:12" s="31" customFormat="1" ht="15">
      <c r="B30" s="221" t="s">
        <v>331</v>
      </c>
      <c r="C30" s="31" t="s">
        <v>323</v>
      </c>
      <c r="D30" s="206"/>
      <c r="E30" s="206" t="s">
        <v>324</v>
      </c>
      <c r="F30" s="223" t="s">
        <v>325</v>
      </c>
      <c r="G30" s="262" t="s">
        <v>329</v>
      </c>
      <c r="H30" s="263" t="s">
        <v>330</v>
      </c>
      <c r="I30" s="159">
        <f>SUMIF(Table10[Company],Companies[[#This Row],[Full company name]],Table10[Revenue value])</f>
        <v>91436003495.39119</v>
      </c>
    </row>
    <row r="31" spans="2:12" s="31" customFormat="1" ht="15">
      <c r="B31" s="221" t="s">
        <v>332</v>
      </c>
      <c r="C31" s="31" t="s">
        <v>323</v>
      </c>
      <c r="D31" s="206"/>
      <c r="E31" s="222" t="s">
        <v>324</v>
      </c>
      <c r="F31" s="223" t="s">
        <v>325</v>
      </c>
      <c r="G31" s="262" t="s">
        <v>333</v>
      </c>
      <c r="H31" s="160"/>
      <c r="I31" s="159">
        <f>SUMIF(Table10[Company],Companies[[#This Row],[Full company name]],Table10[Revenue value])</f>
        <v>8972537741</v>
      </c>
    </row>
    <row r="32" spans="2:12" s="31" customFormat="1" ht="15">
      <c r="B32" s="221" t="s">
        <v>334</v>
      </c>
      <c r="C32" s="31" t="s">
        <v>323</v>
      </c>
      <c r="D32" s="206"/>
      <c r="E32" s="222" t="s">
        <v>324</v>
      </c>
      <c r="F32" s="223" t="s">
        <v>325</v>
      </c>
      <c r="G32" s="262" t="s">
        <v>335</v>
      </c>
      <c r="H32" s="160"/>
      <c r="I32" s="159">
        <f>SUMIF(Table10[Company],Companies[[#This Row],[Full company name]],Table10[Revenue value])</f>
        <v>10223582713</v>
      </c>
    </row>
    <row r="33" spans="2:9" s="31" customFormat="1" ht="15">
      <c r="B33" s="221" t="s">
        <v>336</v>
      </c>
      <c r="C33" s="31" t="s">
        <v>323</v>
      </c>
      <c r="D33" s="206"/>
      <c r="E33" s="222" t="s">
        <v>324</v>
      </c>
      <c r="F33" s="223" t="s">
        <v>325</v>
      </c>
      <c r="G33" s="262" t="s">
        <v>337</v>
      </c>
      <c r="H33" s="160"/>
      <c r="I33" s="159">
        <f>SUMIF(Table10[Company],Companies[[#This Row],[Full company name]],Table10[Revenue value])</f>
        <v>811497926017.65527</v>
      </c>
    </row>
    <row r="34" spans="2:9" s="31" customFormat="1" ht="15">
      <c r="B34" s="221" t="s">
        <v>338</v>
      </c>
      <c r="C34" s="31" t="s">
        <v>323</v>
      </c>
      <c r="D34" s="206"/>
      <c r="E34" s="222" t="s">
        <v>324</v>
      </c>
      <c r="F34" s="223" t="s">
        <v>325</v>
      </c>
      <c r="G34" s="262" t="s">
        <v>339</v>
      </c>
      <c r="H34" s="160"/>
      <c r="I34" s="159">
        <f>SUMIF(Table10[Company],Companies[[#This Row],[Full company name]],Table10[Revenue value])</f>
        <v>48197703104.820251</v>
      </c>
    </row>
    <row r="35" spans="2:9" s="31" customFormat="1" ht="15">
      <c r="B35" s="221" t="s">
        <v>340</v>
      </c>
      <c r="C35" s="31" t="s">
        <v>323</v>
      </c>
      <c r="D35" s="206"/>
      <c r="E35" s="222" t="s">
        <v>324</v>
      </c>
      <c r="F35" s="223" t="s">
        <v>325</v>
      </c>
      <c r="G35" s="160"/>
      <c r="H35" s="160"/>
      <c r="I35" s="159">
        <f>SUMIF(Table10[Company],Companies[[#This Row],[Full company name]],Table10[Revenue value])</f>
        <v>8502592628.6395388</v>
      </c>
    </row>
    <row r="36" spans="2:9" s="31" customFormat="1" ht="15">
      <c r="B36" s="221" t="s">
        <v>341</v>
      </c>
      <c r="C36" s="31" t="s">
        <v>323</v>
      </c>
      <c r="D36" s="206"/>
      <c r="E36" s="222" t="s">
        <v>324</v>
      </c>
      <c r="F36" s="223" t="s">
        <v>325</v>
      </c>
      <c r="G36" s="160"/>
      <c r="H36" s="160"/>
      <c r="I36" s="159">
        <f>SUMIF(Table10[Company],Companies[[#This Row],[Full company name]],Table10[Revenue value])</f>
        <v>2498025158.886889</v>
      </c>
    </row>
    <row r="37" spans="2:9" s="31" customFormat="1" ht="15">
      <c r="B37" s="221" t="s">
        <v>342</v>
      </c>
      <c r="C37" s="31" t="s">
        <v>323</v>
      </c>
      <c r="D37" s="206"/>
      <c r="E37" s="222" t="s">
        <v>324</v>
      </c>
      <c r="F37" s="223" t="s">
        <v>325</v>
      </c>
      <c r="G37" s="262" t="s">
        <v>343</v>
      </c>
      <c r="H37" s="160"/>
      <c r="I37" s="159">
        <f>SUMIF(Table10[Company],Companies[[#This Row],[Full company name]],Table10[Revenue value])</f>
        <v>11133799928062.926</v>
      </c>
    </row>
    <row r="38" spans="2:9" s="31" customFormat="1" ht="15">
      <c r="B38" s="221" t="s">
        <v>344</v>
      </c>
      <c r="C38" s="31" t="s">
        <v>323</v>
      </c>
      <c r="D38" s="206"/>
      <c r="E38" s="222" t="s">
        <v>324</v>
      </c>
      <c r="F38" s="223" t="s">
        <v>325</v>
      </c>
      <c r="G38" s="262" t="s">
        <v>345</v>
      </c>
      <c r="H38" s="160"/>
      <c r="I38" s="159">
        <f>SUMIF(Table10[Company],Companies[[#This Row],[Full company name]],Table10[Revenue value])</f>
        <v>3823304454256.6421</v>
      </c>
    </row>
    <row r="39" spans="2:9" s="31" customFormat="1" ht="15">
      <c r="B39" s="221" t="s">
        <v>346</v>
      </c>
      <c r="C39" s="31" t="s">
        <v>323</v>
      </c>
      <c r="D39" s="206"/>
      <c r="E39" s="222" t="s">
        <v>324</v>
      </c>
      <c r="F39" s="223" t="s">
        <v>325</v>
      </c>
      <c r="G39" s="160"/>
      <c r="H39" s="160"/>
      <c r="I39" s="159">
        <f>SUMIF(Table10[Company],Companies[[#This Row],[Full company name]],Table10[Revenue value])</f>
        <v>66094598483.853081</v>
      </c>
    </row>
    <row r="40" spans="2:9" s="31" customFormat="1" ht="15">
      <c r="B40" s="221" t="s">
        <v>347</v>
      </c>
      <c r="C40" s="31" t="s">
        <v>323</v>
      </c>
      <c r="D40" s="206"/>
      <c r="E40" s="222" t="s">
        <v>324</v>
      </c>
      <c r="F40" s="223" t="s">
        <v>325</v>
      </c>
      <c r="G40" s="262" t="s">
        <v>337</v>
      </c>
      <c r="H40" s="160"/>
      <c r="I40" s="159">
        <f>SUMIF(Table10[Company],Companies[[#This Row],[Full company name]],Table10[Revenue value])</f>
        <v>271451391945.45889</v>
      </c>
    </row>
    <row r="41" spans="2:9" s="31" customFormat="1" ht="15">
      <c r="B41" s="221" t="s">
        <v>348</v>
      </c>
      <c r="C41" s="31" t="s">
        <v>323</v>
      </c>
      <c r="D41" s="206"/>
      <c r="E41" s="222" t="s">
        <v>324</v>
      </c>
      <c r="F41" s="223" t="s">
        <v>325</v>
      </c>
      <c r="G41" s="262" t="s">
        <v>337</v>
      </c>
      <c r="H41" s="160"/>
      <c r="I41" s="159">
        <f>SUMIF(Table10[Company],Companies[[#This Row],[Full company name]],Table10[Revenue value])</f>
        <v>49035149190.858475</v>
      </c>
    </row>
    <row r="42" spans="2:9" s="31" customFormat="1" ht="15">
      <c r="B42" s="221" t="s">
        <v>349</v>
      </c>
      <c r="C42" s="31" t="s">
        <v>323</v>
      </c>
      <c r="D42" s="206"/>
      <c r="E42" s="222" t="s">
        <v>324</v>
      </c>
      <c r="F42" s="223" t="s">
        <v>325</v>
      </c>
      <c r="G42" s="262" t="s">
        <v>350</v>
      </c>
      <c r="H42" s="160"/>
      <c r="I42" s="159">
        <f>SUMIF(Table10[Company],Companies[[#This Row],[Full company name]],Table10[Revenue value])</f>
        <v>326120844527.15369</v>
      </c>
    </row>
    <row r="43" spans="2:9" s="31" customFormat="1" ht="15">
      <c r="B43" s="221" t="s">
        <v>351</v>
      </c>
      <c r="C43" s="31" t="s">
        <v>323</v>
      </c>
      <c r="D43" s="206"/>
      <c r="E43" s="222" t="s">
        <v>324</v>
      </c>
      <c r="F43" s="223" t="s">
        <v>325</v>
      </c>
      <c r="G43" s="263" t="s">
        <v>352</v>
      </c>
      <c r="H43" s="160"/>
      <c r="I43" s="159">
        <f>SUMIF(Table10[Company],Companies[[#This Row],[Full company name]],Table10[Revenue value])</f>
        <v>377408344193.92908</v>
      </c>
    </row>
    <row r="44" spans="2:9" s="31" customFormat="1" ht="15">
      <c r="B44" s="221" t="s">
        <v>353</v>
      </c>
      <c r="C44" s="31" t="s">
        <v>323</v>
      </c>
      <c r="D44" s="206"/>
      <c r="E44" s="222" t="s">
        <v>324</v>
      </c>
      <c r="F44" s="223" t="s">
        <v>325</v>
      </c>
      <c r="G44" s="263" t="s">
        <v>354</v>
      </c>
      <c r="H44" s="160"/>
      <c r="I44" s="159">
        <f>SUMIF(Table10[Company],Companies[[#This Row],[Full company name]],Table10[Revenue value])</f>
        <v>19852882264.730896</v>
      </c>
    </row>
    <row r="45" spans="2:9" s="31" customFormat="1" ht="15">
      <c r="B45" s="221" t="s">
        <v>355</v>
      </c>
      <c r="C45" s="31" t="s">
        <v>323</v>
      </c>
      <c r="D45" s="206"/>
      <c r="E45" s="222" t="s">
        <v>324</v>
      </c>
      <c r="F45" s="223" t="s">
        <v>325</v>
      </c>
      <c r="G45" s="263" t="s">
        <v>356</v>
      </c>
      <c r="H45" s="160"/>
      <c r="I45" s="159">
        <f>SUMIF(Table10[Company],Companies[[#This Row],[Full company name]],Table10[Revenue value])</f>
        <v>32839920758.074688</v>
      </c>
    </row>
    <row r="46" spans="2:9" s="31" customFormat="1" ht="15">
      <c r="B46" s="221" t="s">
        <v>357</v>
      </c>
      <c r="C46" s="31" t="s">
        <v>323</v>
      </c>
      <c r="D46" s="206"/>
      <c r="E46" s="222" t="s">
        <v>324</v>
      </c>
      <c r="F46" s="223" t="s">
        <v>325</v>
      </c>
      <c r="G46" s="160"/>
      <c r="H46" s="160"/>
      <c r="I46" s="159">
        <f>SUMIF(Table10[Company],Companies[[#This Row],[Full company name]],Table10[Revenue value])</f>
        <v>34679655.122525133</v>
      </c>
    </row>
    <row r="47" spans="2:9" s="31" customFormat="1" ht="15">
      <c r="B47" s="221" t="s">
        <v>358</v>
      </c>
      <c r="C47" s="31" t="s">
        <v>323</v>
      </c>
      <c r="D47" s="206"/>
      <c r="E47" s="222" t="s">
        <v>324</v>
      </c>
      <c r="F47" s="223" t="s">
        <v>325</v>
      </c>
      <c r="G47" s="263" t="s">
        <v>359</v>
      </c>
      <c r="H47" s="160"/>
      <c r="I47" s="159">
        <f>SUMIF(Table10[Company],Companies[[#This Row],[Full company name]],Table10[Revenue value])</f>
        <v>229272158675.19696</v>
      </c>
    </row>
    <row r="48" spans="2:9" s="31" customFormat="1" ht="15">
      <c r="B48" s="221" t="s">
        <v>360</v>
      </c>
      <c r="C48" s="31" t="s">
        <v>323</v>
      </c>
      <c r="D48" s="206"/>
      <c r="E48" s="222" t="s">
        <v>324</v>
      </c>
      <c r="F48" s="223" t="s">
        <v>325</v>
      </c>
      <c r="G48" s="263" t="s">
        <v>361</v>
      </c>
      <c r="H48" s="160"/>
      <c r="I48" s="159">
        <f>SUMIF(Table10[Company],Companies[[#This Row],[Full company name]],Table10[Revenue value])</f>
        <v>33690093953.414814</v>
      </c>
    </row>
    <row r="49" spans="2:9" s="31" customFormat="1" ht="15">
      <c r="B49" s="221" t="s">
        <v>362</v>
      </c>
      <c r="C49" s="31" t="s">
        <v>323</v>
      </c>
      <c r="D49" s="206"/>
      <c r="E49" s="222" t="s">
        <v>324</v>
      </c>
      <c r="F49" s="223" t="s">
        <v>325</v>
      </c>
      <c r="G49" s="160"/>
      <c r="H49" s="160"/>
      <c r="I49" s="159">
        <f>SUMIF(Table10[Company],Companies[[#This Row],[Full company name]],Table10[Revenue value])</f>
        <v>86262771016.317368</v>
      </c>
    </row>
    <row r="50" spans="2:9" s="31" customFormat="1" ht="15">
      <c r="B50" s="221" t="s">
        <v>363</v>
      </c>
      <c r="C50" s="31" t="s">
        <v>323</v>
      </c>
      <c r="D50" s="206"/>
      <c r="E50" s="222" t="s">
        <v>324</v>
      </c>
      <c r="F50" s="223" t="s">
        <v>325</v>
      </c>
      <c r="G50" s="263" t="s">
        <v>364</v>
      </c>
      <c r="H50" s="160"/>
      <c r="I50" s="159">
        <f>SUMIF(Table10[Company],Companies[[#This Row],[Full company name]],Table10[Revenue value])</f>
        <v>320984136769.9491</v>
      </c>
    </row>
    <row r="51" spans="2:9" s="31" customFormat="1" ht="15">
      <c r="B51" s="221" t="s">
        <v>365</v>
      </c>
      <c r="C51" s="31" t="s">
        <v>323</v>
      </c>
      <c r="D51" s="206"/>
      <c r="E51" s="222" t="s">
        <v>324</v>
      </c>
      <c r="F51" s="223" t="s">
        <v>325</v>
      </c>
      <c r="G51" s="263" t="s">
        <v>366</v>
      </c>
      <c r="H51" s="160"/>
      <c r="I51" s="159">
        <f>SUMIF(Table10[Company],Companies[[#This Row],[Full company name]],Table10[Revenue value])</f>
        <v>1401101287145.8152</v>
      </c>
    </row>
    <row r="52" spans="2:9" s="31" customFormat="1" ht="15">
      <c r="B52" s="221" t="s">
        <v>367</v>
      </c>
      <c r="C52" s="31" t="s">
        <v>323</v>
      </c>
      <c r="D52" s="206"/>
      <c r="E52" s="222" t="s">
        <v>324</v>
      </c>
      <c r="F52" s="223" t="s">
        <v>325</v>
      </c>
      <c r="G52" s="263" t="s">
        <v>368</v>
      </c>
      <c r="H52" s="160"/>
      <c r="I52" s="159">
        <f>SUMIF(Table10[Company],Companies[[#This Row],[Full company name]],Table10[Revenue value])</f>
        <v>621912355530.3313</v>
      </c>
    </row>
    <row r="53" spans="2:9" s="31" customFormat="1" ht="15">
      <c r="B53" s="221" t="s">
        <v>369</v>
      </c>
      <c r="C53" s="31" t="s">
        <v>323</v>
      </c>
      <c r="D53" s="206"/>
      <c r="E53" s="222" t="s">
        <v>324</v>
      </c>
      <c r="F53" s="223" t="s">
        <v>325</v>
      </c>
      <c r="G53" s="160"/>
      <c r="H53" s="160"/>
      <c r="I53" s="159">
        <f>SUMIF(Table10[Company],Companies[[#This Row],[Full company name]],Table10[Revenue value])</f>
        <v>0</v>
      </c>
    </row>
    <row r="54" spans="2:9" s="31" customFormat="1" ht="15">
      <c r="B54" s="221" t="s">
        <v>370</v>
      </c>
      <c r="C54" s="31" t="s">
        <v>323</v>
      </c>
      <c r="D54" s="206"/>
      <c r="E54" s="222" t="s">
        <v>324</v>
      </c>
      <c r="F54" s="223" t="s">
        <v>325</v>
      </c>
      <c r="G54" s="263" t="s">
        <v>371</v>
      </c>
      <c r="H54" s="160"/>
      <c r="I54" s="159">
        <f>SUMIF(Table10[Company],Companies[[#This Row],[Full company name]],Table10[Revenue value])</f>
        <v>275458582769</v>
      </c>
    </row>
    <row r="55" spans="2:9" s="31" customFormat="1" ht="15">
      <c r="B55" s="221" t="s">
        <v>372</v>
      </c>
      <c r="C55" s="31" t="s">
        <v>323</v>
      </c>
      <c r="D55" s="206"/>
      <c r="E55" s="222" t="s">
        <v>324</v>
      </c>
      <c r="F55" s="223" t="s">
        <v>325</v>
      </c>
      <c r="G55" s="263" t="s">
        <v>373</v>
      </c>
      <c r="H55" s="160"/>
      <c r="I55" s="159">
        <f>SUMIF(Table10[Company],Companies[[#This Row],[Full company name]],Table10[Revenue value])</f>
        <v>332124506150.50391</v>
      </c>
    </row>
    <row r="56" spans="2:9" s="31" customFormat="1" ht="15">
      <c r="B56" s="221" t="s">
        <v>374</v>
      </c>
      <c r="C56" s="31" t="s">
        <v>323</v>
      </c>
      <c r="D56" s="206"/>
      <c r="E56" s="222" t="s">
        <v>324</v>
      </c>
      <c r="F56" s="223" t="s">
        <v>325</v>
      </c>
      <c r="G56" s="263" t="s">
        <v>337</v>
      </c>
      <c r="H56" s="160"/>
      <c r="I56" s="159">
        <f>SUMIF(Table10[Company],Companies[[#This Row],[Full company name]],Table10[Revenue value])</f>
        <v>1252971698348.8306</v>
      </c>
    </row>
    <row r="57" spans="2:9" s="31" customFormat="1" ht="15">
      <c r="B57" s="221" t="s">
        <v>375</v>
      </c>
      <c r="C57" s="31" t="s">
        <v>323</v>
      </c>
      <c r="D57" s="206"/>
      <c r="E57" s="222" t="s">
        <v>324</v>
      </c>
      <c r="F57" s="223" t="s">
        <v>325</v>
      </c>
      <c r="G57" s="263" t="s">
        <v>376</v>
      </c>
      <c r="H57" s="160"/>
      <c r="I57" s="159">
        <f>SUMIF(Table10[Company],Companies[[#This Row],[Full company name]],Table10[Revenue value])</f>
        <v>132674818576.71877</v>
      </c>
    </row>
    <row r="58" spans="2:9" s="31" customFormat="1" ht="15">
      <c r="B58" s="221" t="s">
        <v>377</v>
      </c>
      <c r="C58" s="31" t="s">
        <v>323</v>
      </c>
      <c r="D58" s="206"/>
      <c r="E58" s="222" t="s">
        <v>324</v>
      </c>
      <c r="F58" s="223" t="s">
        <v>325</v>
      </c>
      <c r="G58" s="264" t="s">
        <v>337</v>
      </c>
      <c r="H58" s="160"/>
      <c r="I58" s="159">
        <f>SUMIF(Table10[Company],Companies[[#This Row],[Full company name]],Table10[Revenue value])</f>
        <v>72538422161.765579</v>
      </c>
    </row>
    <row r="59" spans="2:9" s="31" customFormat="1" ht="15">
      <c r="B59" s="221" t="s">
        <v>378</v>
      </c>
      <c r="C59" s="31" t="s">
        <v>323</v>
      </c>
      <c r="D59" s="206"/>
      <c r="E59" s="222" t="s">
        <v>324</v>
      </c>
      <c r="F59" s="223" t="s">
        <v>325</v>
      </c>
      <c r="G59" s="160"/>
      <c r="H59" s="160"/>
      <c r="I59" s="159">
        <f>SUMIF(Table10[Company],Companies[[#This Row],[Full company name]],Table10[Revenue value])</f>
        <v>0</v>
      </c>
    </row>
    <row r="60" spans="2:9" s="31" customFormat="1" ht="15">
      <c r="B60" s="221" t="s">
        <v>379</v>
      </c>
      <c r="C60" s="31" t="s">
        <v>323</v>
      </c>
      <c r="D60" s="206"/>
      <c r="E60" s="222" t="s">
        <v>324</v>
      </c>
      <c r="F60" s="223" t="s">
        <v>325</v>
      </c>
      <c r="G60" s="263" t="s">
        <v>380</v>
      </c>
      <c r="H60" s="160"/>
      <c r="I60" s="159">
        <f>SUMIF(Table10[Company],Companies[[#This Row],[Full company name]],Table10[Revenue value])</f>
        <v>429653582642.24005</v>
      </c>
    </row>
    <row r="61" spans="2:9" s="31" customFormat="1" ht="15">
      <c r="B61" s="221" t="s">
        <v>381</v>
      </c>
      <c r="C61" s="31" t="s">
        <v>323</v>
      </c>
      <c r="D61" s="206"/>
      <c r="E61" s="222" t="s">
        <v>324</v>
      </c>
      <c r="F61" s="223" t="s">
        <v>325</v>
      </c>
      <c r="G61" s="160"/>
      <c r="H61" s="160"/>
      <c r="I61" s="159">
        <f>SUMIF(Table10[Company],Companies[[#This Row],[Full company name]],Table10[Revenue value])</f>
        <v>128611936553.3564</v>
      </c>
    </row>
    <row r="62" spans="2:9" s="31" customFormat="1" ht="15">
      <c r="B62" s="221" t="s">
        <v>382</v>
      </c>
      <c r="C62" s="31" t="s">
        <v>323</v>
      </c>
      <c r="D62" s="206"/>
      <c r="E62" s="222" t="s">
        <v>324</v>
      </c>
      <c r="F62" s="223" t="s">
        <v>325</v>
      </c>
      <c r="G62" s="263" t="s">
        <v>383</v>
      </c>
      <c r="H62" s="160"/>
      <c r="I62" s="159">
        <f>SUMIF(Table10[Company],Companies[[#This Row],[Full company name]],Table10[Revenue value])</f>
        <v>28184145551.047226</v>
      </c>
    </row>
    <row r="63" spans="2:9" s="31" customFormat="1" ht="15">
      <c r="B63" s="221" t="s">
        <v>384</v>
      </c>
      <c r="C63" s="31" t="s">
        <v>323</v>
      </c>
      <c r="D63" s="206"/>
      <c r="E63" s="222" t="s">
        <v>324</v>
      </c>
      <c r="F63" s="223" t="s">
        <v>325</v>
      </c>
      <c r="G63" s="263" t="s">
        <v>385</v>
      </c>
      <c r="H63" s="160"/>
      <c r="I63" s="159">
        <f>SUMIF(Table10[Company],Companies[[#This Row],[Full company name]],Table10[Revenue value])</f>
        <v>12505865797.03405</v>
      </c>
    </row>
    <row r="64" spans="2:9" s="31" customFormat="1" ht="15">
      <c r="B64" s="221" t="s">
        <v>386</v>
      </c>
      <c r="C64" s="31" t="s">
        <v>323</v>
      </c>
      <c r="D64" s="206"/>
      <c r="E64" s="222" t="s">
        <v>324</v>
      </c>
      <c r="F64" s="223" t="s">
        <v>325</v>
      </c>
      <c r="G64" s="263" t="s">
        <v>387</v>
      </c>
      <c r="H64" s="160"/>
      <c r="I64" s="159">
        <f>SUMIF(Table10[Company],Companies[[#This Row],[Full company name]],Table10[Revenue value])</f>
        <v>0</v>
      </c>
    </row>
    <row r="65" spans="2:9" s="31" customFormat="1" ht="15">
      <c r="B65" s="221" t="s">
        <v>388</v>
      </c>
      <c r="C65" s="31" t="s">
        <v>323</v>
      </c>
      <c r="D65" s="206"/>
      <c r="E65" s="222" t="s">
        <v>324</v>
      </c>
      <c r="F65" s="223" t="s">
        <v>325</v>
      </c>
      <c r="G65" s="263" t="s">
        <v>387</v>
      </c>
      <c r="H65" s="160"/>
      <c r="I65" s="159">
        <f>SUMIF(Table10[Company],Companies[[#This Row],[Full company name]],Table10[Revenue value])</f>
        <v>0</v>
      </c>
    </row>
    <row r="66" spans="2:9" s="31" customFormat="1" ht="15">
      <c r="B66" s="221" t="s">
        <v>389</v>
      </c>
      <c r="C66" s="31" t="s">
        <v>323</v>
      </c>
      <c r="D66" s="206"/>
      <c r="E66" s="222" t="s">
        <v>324</v>
      </c>
      <c r="F66" s="223" t="s">
        <v>325</v>
      </c>
      <c r="G66" s="263" t="s">
        <v>390</v>
      </c>
      <c r="H66" s="160"/>
      <c r="I66" s="159">
        <f>SUMIF(Table10[Company],Companies[[#This Row],[Full company name]],Table10[Revenue value])</f>
        <v>11395526626.740139</v>
      </c>
    </row>
    <row r="67" spans="2:9" s="31" customFormat="1" ht="15">
      <c r="B67" s="221" t="s">
        <v>391</v>
      </c>
      <c r="C67" s="31" t="s">
        <v>323</v>
      </c>
      <c r="D67" s="206"/>
      <c r="E67" s="222" t="s">
        <v>324</v>
      </c>
      <c r="F67" s="223" t="s">
        <v>325</v>
      </c>
      <c r="G67" s="160"/>
      <c r="H67" s="160"/>
      <c r="I67" s="159">
        <f>SUMIF(Table10[Company],Companies[[#This Row],[Full company name]],Table10[Revenue value])</f>
        <v>212499659812.32504</v>
      </c>
    </row>
    <row r="68" spans="2:9" s="31" customFormat="1" ht="15">
      <c r="B68" s="221" t="s">
        <v>392</v>
      </c>
      <c r="C68" s="31" t="s">
        <v>323</v>
      </c>
      <c r="D68" s="206"/>
      <c r="E68" s="222" t="s">
        <v>324</v>
      </c>
      <c r="F68" s="223" t="s">
        <v>325</v>
      </c>
      <c r="G68" s="263" t="s">
        <v>393</v>
      </c>
      <c r="H68" s="160"/>
      <c r="I68" s="159">
        <f>SUMIF(Table10[Company],Companies[[#This Row],[Full company name]],Table10[Revenue value])</f>
        <v>35868771813.358055</v>
      </c>
    </row>
    <row r="69" spans="2:9" s="31" customFormat="1" ht="15">
      <c r="B69" s="221" t="s">
        <v>394</v>
      </c>
      <c r="C69" s="31" t="s">
        <v>323</v>
      </c>
      <c r="D69" s="206"/>
      <c r="E69" s="222" t="s">
        <v>324</v>
      </c>
      <c r="F69" s="223" t="s">
        <v>325</v>
      </c>
      <c r="G69" s="263" t="s">
        <v>395</v>
      </c>
      <c r="H69" s="160"/>
      <c r="I69" s="159">
        <f>SUMIF(Table10[Company],Companies[[#This Row],[Full company name]],Table10[Revenue value])</f>
        <v>153512533373.76016</v>
      </c>
    </row>
    <row r="70" spans="2:9" s="31" customFormat="1" ht="15">
      <c r="B70" s="221" t="s">
        <v>396</v>
      </c>
      <c r="C70" s="31" t="s">
        <v>323</v>
      </c>
      <c r="D70" s="206"/>
      <c r="E70" s="222" t="s">
        <v>324</v>
      </c>
      <c r="F70" s="223" t="s">
        <v>325</v>
      </c>
      <c r="G70" s="264" t="s">
        <v>397</v>
      </c>
      <c r="H70" s="160"/>
      <c r="I70" s="159">
        <f>SUMIF(Table10[Company],Companies[[#This Row],[Full company name]],Table10[Revenue value])</f>
        <v>4172213372345.9087</v>
      </c>
    </row>
    <row r="71" spans="2:9" s="31" customFormat="1" ht="15">
      <c r="B71" s="221" t="s">
        <v>398</v>
      </c>
      <c r="C71" s="31" t="s">
        <v>323</v>
      </c>
      <c r="D71" s="206"/>
      <c r="E71" s="222" t="s">
        <v>324</v>
      </c>
      <c r="F71" s="223" t="s">
        <v>325</v>
      </c>
      <c r="G71" s="263" t="s">
        <v>399</v>
      </c>
      <c r="H71" s="160"/>
      <c r="I71" s="159">
        <f>SUMIF(Table10[Company],Companies[[#This Row],[Full company name]],Table10[Revenue value])</f>
        <v>2614148109.8545246</v>
      </c>
    </row>
    <row r="72" spans="2:9" s="31" customFormat="1" ht="15">
      <c r="B72" s="221" t="s">
        <v>400</v>
      </c>
      <c r="C72" s="31" t="s">
        <v>323</v>
      </c>
      <c r="D72" s="206"/>
      <c r="E72" s="222" t="s">
        <v>324</v>
      </c>
      <c r="F72" s="223" t="s">
        <v>325</v>
      </c>
      <c r="G72" s="264" t="s">
        <v>399</v>
      </c>
      <c r="H72" s="160"/>
      <c r="I72" s="159">
        <f>SUMIF(Table10[Company],Companies[[#This Row],[Full company name]],Table10[Revenue value])</f>
        <v>257799511850.67026</v>
      </c>
    </row>
    <row r="73" spans="2:9" s="31" customFormat="1" ht="15">
      <c r="B73" s="221" t="s">
        <v>401</v>
      </c>
      <c r="C73" s="31" t="s">
        <v>323</v>
      </c>
      <c r="D73" s="206"/>
      <c r="E73" s="222" t="s">
        <v>324</v>
      </c>
      <c r="F73" s="223" t="s">
        <v>325</v>
      </c>
      <c r="G73" s="264" t="s">
        <v>399</v>
      </c>
      <c r="H73" s="160"/>
      <c r="I73" s="159">
        <f>SUMIF(Table10[Company],Companies[[#This Row],[Full company name]],Table10[Revenue value])</f>
        <v>78199171720.784729</v>
      </c>
    </row>
    <row r="74" spans="2:9" s="31" customFormat="1" ht="15">
      <c r="B74" s="221" t="s">
        <v>402</v>
      </c>
      <c r="C74" s="31" t="s">
        <v>323</v>
      </c>
      <c r="D74" s="206"/>
      <c r="E74" s="222" t="s">
        <v>324</v>
      </c>
      <c r="F74" s="223" t="s">
        <v>325</v>
      </c>
      <c r="G74" s="264" t="s">
        <v>399</v>
      </c>
      <c r="H74" s="160"/>
      <c r="I74" s="159">
        <f>SUMIF(Table10[Company],Companies[[#This Row],[Full company name]],Table10[Revenue value])</f>
        <v>3896929.7167911967</v>
      </c>
    </row>
    <row r="75" spans="2:9" s="31" customFormat="1" ht="15">
      <c r="B75" s="221" t="s">
        <v>403</v>
      </c>
      <c r="C75" s="31" t="s">
        <v>323</v>
      </c>
      <c r="D75" s="206"/>
      <c r="E75" s="222" t="s">
        <v>324</v>
      </c>
      <c r="F75" s="223" t="s">
        <v>325</v>
      </c>
      <c r="G75" s="264" t="s">
        <v>399</v>
      </c>
      <c r="H75" s="160"/>
      <c r="I75" s="159">
        <f>SUMIF(Table10[Company],Companies[[#This Row],[Full company name]],Table10[Revenue value])</f>
        <v>57147691409.821068</v>
      </c>
    </row>
    <row r="76" spans="2:9" s="31" customFormat="1" ht="15">
      <c r="B76" s="221" t="s">
        <v>404</v>
      </c>
      <c r="C76" s="31" t="s">
        <v>323</v>
      </c>
      <c r="D76" s="206"/>
      <c r="E76" s="222" t="s">
        <v>324</v>
      </c>
      <c r="F76" s="223" t="s">
        <v>325</v>
      </c>
      <c r="G76" s="264" t="s">
        <v>399</v>
      </c>
      <c r="H76" s="160"/>
      <c r="I76" s="159">
        <f>SUMIF(Table10[Company],Companies[[#This Row],[Full company name]],Table10[Revenue value])</f>
        <v>545140013293.89441</v>
      </c>
    </row>
    <row r="77" spans="2:9" s="31" customFormat="1" ht="15">
      <c r="B77" s="221" t="s">
        <v>405</v>
      </c>
      <c r="C77" s="31" t="s">
        <v>323</v>
      </c>
      <c r="D77" s="206"/>
      <c r="E77" s="222" t="s">
        <v>324</v>
      </c>
      <c r="F77" s="223" t="s">
        <v>325</v>
      </c>
      <c r="G77" s="264" t="s">
        <v>399</v>
      </c>
      <c r="H77" s="160"/>
      <c r="I77" s="159">
        <f>SUMIF(Table10[Company],Companies[[#This Row],[Full company name]],Table10[Revenue value])</f>
        <v>742674584301.60522</v>
      </c>
    </row>
    <row r="78" spans="2:9" s="31" customFormat="1" ht="15">
      <c r="B78" s="221" t="s">
        <v>406</v>
      </c>
      <c r="C78" s="31" t="s">
        <v>323</v>
      </c>
      <c r="D78" s="206"/>
      <c r="E78" s="222" t="s">
        <v>324</v>
      </c>
      <c r="F78" s="223" t="s">
        <v>325</v>
      </c>
      <c r="G78" s="264" t="s">
        <v>399</v>
      </c>
      <c r="H78" s="160"/>
      <c r="I78" s="159">
        <f>SUMIF(Table10[Company],Companies[[#This Row],[Full company name]],Table10[Revenue value])</f>
        <v>2971179306.6153398</v>
      </c>
    </row>
    <row r="79" spans="2:9" s="31" customFormat="1" ht="15">
      <c r="B79" s="221" t="s">
        <v>407</v>
      </c>
      <c r="C79" s="31" t="s">
        <v>323</v>
      </c>
      <c r="D79" s="206"/>
      <c r="E79" s="222" t="s">
        <v>324</v>
      </c>
      <c r="F79" s="223" t="s">
        <v>325</v>
      </c>
      <c r="G79" s="264" t="s">
        <v>399</v>
      </c>
      <c r="H79" s="160"/>
      <c r="I79" s="159">
        <f>SUMIF(Table10[Company],Companies[[#This Row],[Full company name]],Table10[Revenue value])</f>
        <v>0</v>
      </c>
    </row>
    <row r="80" spans="2:9" s="31" customFormat="1" ht="15">
      <c r="B80" s="221" t="s">
        <v>408</v>
      </c>
      <c r="C80" s="31" t="s">
        <v>323</v>
      </c>
      <c r="D80" s="206"/>
      <c r="E80" s="222" t="s">
        <v>324</v>
      </c>
      <c r="F80" s="223" t="s">
        <v>325</v>
      </c>
      <c r="G80" s="264" t="s">
        <v>399</v>
      </c>
      <c r="H80" s="160"/>
      <c r="I80" s="159">
        <f>SUMIF(Table10[Company],Companies[[#This Row],[Full company name]],Table10[Revenue value])</f>
        <v>36621686942.961319</v>
      </c>
    </row>
    <row r="81" spans="2:9" s="31" customFormat="1" ht="15">
      <c r="B81" s="221" t="s">
        <v>409</v>
      </c>
      <c r="C81" s="31" t="s">
        <v>323</v>
      </c>
      <c r="D81" s="206"/>
      <c r="E81" s="222" t="s">
        <v>324</v>
      </c>
      <c r="F81" s="223" t="s">
        <v>325</v>
      </c>
      <c r="G81" s="264" t="s">
        <v>399</v>
      </c>
      <c r="H81" s="160"/>
      <c r="I81" s="159">
        <f>SUMIF(Table10[Company],Companies[[#This Row],[Full company name]],Table10[Revenue value])</f>
        <v>574010057225.07507</v>
      </c>
    </row>
    <row r="82" spans="2:9" s="31" customFormat="1" ht="15">
      <c r="B82" s="221" t="s">
        <v>410</v>
      </c>
      <c r="C82" s="31" t="s">
        <v>323</v>
      </c>
      <c r="D82" s="206"/>
      <c r="E82" s="222" t="s">
        <v>324</v>
      </c>
      <c r="F82" s="223" t="s">
        <v>325</v>
      </c>
      <c r="G82" s="264" t="s">
        <v>399</v>
      </c>
      <c r="H82" s="160"/>
      <c r="I82" s="159">
        <f>SUMIF(Table10[Company],Companies[[#This Row],[Full company name]],Table10[Revenue value])</f>
        <v>410963257361.9433</v>
      </c>
    </row>
    <row r="83" spans="2:9" s="31" customFormat="1" ht="15">
      <c r="B83" s="221" t="s">
        <v>411</v>
      </c>
      <c r="C83" s="31" t="s">
        <v>323</v>
      </c>
      <c r="D83" s="206"/>
      <c r="E83" s="222" t="s">
        <v>324</v>
      </c>
      <c r="F83" s="223" t="s">
        <v>325</v>
      </c>
      <c r="G83" s="263" t="s">
        <v>412</v>
      </c>
      <c r="H83" s="160"/>
      <c r="I83" s="159">
        <f>SUMIF(Table10[Company],Companies[[#This Row],[Full company name]],Table10[Revenue value])</f>
        <v>39313812.102230653</v>
      </c>
    </row>
    <row r="84" spans="2:9" s="31" customFormat="1" ht="15">
      <c r="B84" s="221" t="s">
        <v>413</v>
      </c>
      <c r="C84" s="31" t="s">
        <v>323</v>
      </c>
      <c r="D84" s="206"/>
      <c r="E84" s="222" t="s">
        <v>324</v>
      </c>
      <c r="F84" s="223" t="s">
        <v>325</v>
      </c>
      <c r="G84" s="263" t="s">
        <v>414</v>
      </c>
      <c r="H84" s="160"/>
      <c r="I84" s="159">
        <f>SUMIF(Table10[Company],Companies[[#This Row],[Full company name]],Table10[Revenue value])</f>
        <v>5943259233</v>
      </c>
    </row>
    <row r="85" spans="2:9" s="31" customFormat="1" ht="15">
      <c r="B85" s="221" t="s">
        <v>415</v>
      </c>
      <c r="C85" s="31" t="s">
        <v>323</v>
      </c>
      <c r="D85" s="206"/>
      <c r="E85" s="222" t="s">
        <v>324</v>
      </c>
      <c r="F85" s="223" t="s">
        <v>325</v>
      </c>
      <c r="G85" s="264" t="s">
        <v>399</v>
      </c>
      <c r="H85" s="160"/>
      <c r="I85" s="159">
        <f>SUMIF(Table10[Company],Companies[[#This Row],[Full company name]],Table10[Revenue value])</f>
        <v>298490918799.8548</v>
      </c>
    </row>
    <row r="86" spans="2:9" s="31" customFormat="1" ht="15">
      <c r="B86" s="221" t="s">
        <v>416</v>
      </c>
      <c r="C86" s="31" t="s">
        <v>323</v>
      </c>
      <c r="D86" s="206"/>
      <c r="E86" s="222" t="s">
        <v>324</v>
      </c>
      <c r="F86" s="223" t="s">
        <v>325</v>
      </c>
      <c r="G86" s="264" t="s">
        <v>399</v>
      </c>
      <c r="H86" s="160"/>
      <c r="I86" s="159">
        <f>SUMIF(Table10[Company],Companies[[#This Row],[Full company name]],Table10[Revenue value])</f>
        <v>11395526626.740139</v>
      </c>
    </row>
    <row r="87" spans="2:9" s="31" customFormat="1" ht="15">
      <c r="B87" s="221" t="s">
        <v>417</v>
      </c>
      <c r="C87" s="31" t="s">
        <v>323</v>
      </c>
      <c r="D87" s="206"/>
      <c r="E87" s="222" t="s">
        <v>324</v>
      </c>
      <c r="F87" s="223" t="s">
        <v>325</v>
      </c>
      <c r="G87" s="264" t="s">
        <v>399</v>
      </c>
      <c r="H87" s="160"/>
      <c r="I87" s="159">
        <f>SUMIF(Table10[Company],Companies[[#This Row],[Full company name]],Table10[Revenue value])</f>
        <v>1103317462366.8831</v>
      </c>
    </row>
    <row r="88" spans="2:9" s="31" customFormat="1" ht="15">
      <c r="B88" s="221" t="s">
        <v>418</v>
      </c>
      <c r="C88" s="31" t="s">
        <v>323</v>
      </c>
      <c r="D88" s="206"/>
      <c r="E88" s="222" t="s">
        <v>324</v>
      </c>
      <c r="F88" s="223" t="s">
        <v>325</v>
      </c>
      <c r="G88" s="263" t="s">
        <v>419</v>
      </c>
      <c r="H88" s="160"/>
      <c r="I88" s="159">
        <f>SUMIF(Table10[Company],Companies[[#This Row],[Full company name]],Table10[Revenue value])</f>
        <v>89943645252.979996</v>
      </c>
    </row>
    <row r="89" spans="2:9" s="31" customFormat="1" ht="15">
      <c r="B89" s="221" t="s">
        <v>420</v>
      </c>
      <c r="C89" s="31" t="s">
        <v>323</v>
      </c>
      <c r="D89" s="206"/>
      <c r="E89" s="222" t="s">
        <v>324</v>
      </c>
      <c r="F89" s="223" t="s">
        <v>325</v>
      </c>
      <c r="G89" s="263" t="s">
        <v>421</v>
      </c>
      <c r="H89" s="160"/>
      <c r="I89" s="159">
        <f>SUMIF(Table10[Company],Companies[[#This Row],[Full company name]],Table10[Revenue value])</f>
        <v>7561225543</v>
      </c>
    </row>
    <row r="90" spans="2:9" s="31" customFormat="1" ht="15">
      <c r="B90" s="221" t="s">
        <v>422</v>
      </c>
      <c r="C90" s="31" t="s">
        <v>323</v>
      </c>
      <c r="D90" s="206"/>
      <c r="E90" s="222" t="s">
        <v>324</v>
      </c>
      <c r="F90" s="223" t="s">
        <v>325</v>
      </c>
      <c r="G90" s="263" t="s">
        <v>423</v>
      </c>
      <c r="H90" s="160"/>
      <c r="I90" s="159">
        <f>SUMIF(Table10[Company],Companies[[#This Row],[Full company name]],Table10[Revenue value])</f>
        <v>49849323910.228889</v>
      </c>
    </row>
    <row r="91" spans="2:9" s="31" customFormat="1" ht="15">
      <c r="B91" s="221" t="s">
        <v>424</v>
      </c>
      <c r="C91" s="31" t="s">
        <v>323</v>
      </c>
      <c r="D91" s="206"/>
      <c r="E91" s="222" t="s">
        <v>324</v>
      </c>
      <c r="F91" s="223" t="s">
        <v>325</v>
      </c>
      <c r="G91" s="264" t="s">
        <v>423</v>
      </c>
      <c r="H91" s="160"/>
      <c r="I91" s="159">
        <f>SUMIF(Table10[Company],Companies[[#This Row],[Full company name]],Table10[Revenue value])</f>
        <v>721954132923.06519</v>
      </c>
    </row>
    <row r="92" spans="2:9" s="31" customFormat="1" ht="15">
      <c r="B92" s="221" t="s">
        <v>425</v>
      </c>
      <c r="C92" s="31" t="s">
        <v>323</v>
      </c>
      <c r="D92" s="206"/>
      <c r="E92" s="222" t="s">
        <v>324</v>
      </c>
      <c r="F92" s="223" t="s">
        <v>325</v>
      </c>
      <c r="G92" s="263" t="s">
        <v>426</v>
      </c>
      <c r="H92" s="160"/>
      <c r="I92" s="159">
        <f>SUMIF(Table10[Company],Companies[[#This Row],[Full company name]],Table10[Revenue value])</f>
        <v>77939245166.856079</v>
      </c>
    </row>
    <row r="93" spans="2:9" s="31" customFormat="1" ht="15">
      <c r="B93" s="221" t="s">
        <v>427</v>
      </c>
      <c r="C93" s="31" t="s">
        <v>323</v>
      </c>
      <c r="D93" s="206"/>
      <c r="E93" s="222" t="s">
        <v>324</v>
      </c>
      <c r="F93" s="223" t="s">
        <v>325</v>
      </c>
      <c r="G93" s="160"/>
      <c r="H93" s="160"/>
      <c r="I93" s="159">
        <f>SUMIF(Table10[Company],Companies[[#This Row],[Full company name]],Table10[Revenue value])</f>
        <v>46862213322.599998</v>
      </c>
    </row>
    <row r="94" spans="2:9" s="31" customFormat="1" ht="15">
      <c r="B94" s="221" t="s">
        <v>428</v>
      </c>
      <c r="C94" s="31" t="s">
        <v>323</v>
      </c>
      <c r="D94" s="206"/>
      <c r="E94" s="222" t="s">
        <v>324</v>
      </c>
      <c r="F94" s="223" t="s">
        <v>325</v>
      </c>
      <c r="G94" s="263" t="s">
        <v>429</v>
      </c>
      <c r="H94" s="160"/>
      <c r="I94" s="159">
        <f>SUMIF(Table10[Company],Companies[[#This Row],[Full company name]],Table10[Revenue value])</f>
        <v>14943995076.747177</v>
      </c>
    </row>
    <row r="95" spans="2:9" s="31" customFormat="1" ht="15">
      <c r="B95" s="221" t="s">
        <v>430</v>
      </c>
      <c r="C95" s="31" t="s">
        <v>431</v>
      </c>
      <c r="D95" s="206"/>
      <c r="E95" s="31" t="s">
        <v>432</v>
      </c>
      <c r="F95" s="31" t="s">
        <v>433</v>
      </c>
      <c r="G95" s="262" t="s">
        <v>434</v>
      </c>
      <c r="H95" s="263" t="s">
        <v>435</v>
      </c>
      <c r="I95" s="159">
        <f>SUMIF(Table10[Company],Companies[[#This Row],[Full company name]],Table10[Revenue value])</f>
        <v>1688066339731</v>
      </c>
    </row>
    <row r="96" spans="2:9" s="31" customFormat="1" ht="15">
      <c r="B96" s="221" t="s">
        <v>436</v>
      </c>
      <c r="C96" s="31" t="s">
        <v>323</v>
      </c>
      <c r="D96" s="206"/>
      <c r="E96" s="31" t="s">
        <v>432</v>
      </c>
      <c r="F96" s="31" t="s">
        <v>433</v>
      </c>
      <c r="G96" s="262" t="s">
        <v>437</v>
      </c>
      <c r="H96" s="160"/>
      <c r="I96" s="159">
        <f>SUMIF(Table10[Company],Companies[[#This Row],[Full company name]],Table10[Revenue value])</f>
        <v>2548570607</v>
      </c>
    </row>
    <row r="97" spans="2:9" s="31" customFormat="1" ht="15">
      <c r="B97" s="221" t="s">
        <v>438</v>
      </c>
      <c r="C97" s="31" t="s">
        <v>431</v>
      </c>
      <c r="D97" s="206"/>
      <c r="E97" s="31" t="s">
        <v>432</v>
      </c>
      <c r="F97" s="31" t="s">
        <v>433</v>
      </c>
      <c r="G97" s="262" t="s">
        <v>439</v>
      </c>
      <c r="H97" s="160"/>
      <c r="I97" s="159">
        <f>SUMIF(Table10[Company],Companies[[#This Row],[Full company name]],Table10[Revenue value])</f>
        <v>2948023155481</v>
      </c>
    </row>
    <row r="98" spans="2:9" s="31" customFormat="1" ht="15">
      <c r="B98" s="221" t="s">
        <v>440</v>
      </c>
      <c r="C98" s="31" t="s">
        <v>323</v>
      </c>
      <c r="D98" s="206"/>
      <c r="E98" s="31" t="s">
        <v>432</v>
      </c>
      <c r="F98" s="31" t="s">
        <v>441</v>
      </c>
      <c r="G98" s="262" t="s">
        <v>164</v>
      </c>
      <c r="H98" s="263" t="s">
        <v>442</v>
      </c>
      <c r="I98" s="159">
        <f>SUMIF(Table10[Company],Companies[[#This Row],[Full company name]],Table10[Revenue value])</f>
        <v>1639970258553</v>
      </c>
    </row>
    <row r="99" spans="2:9" s="31" customFormat="1" ht="15">
      <c r="B99" s="221" t="s">
        <v>443</v>
      </c>
      <c r="C99" s="31" t="s">
        <v>323</v>
      </c>
      <c r="D99" s="206"/>
      <c r="E99" s="31" t="s">
        <v>432</v>
      </c>
      <c r="F99" s="31" t="s">
        <v>433</v>
      </c>
      <c r="G99" s="160"/>
      <c r="H99" s="160"/>
      <c r="I99" s="159">
        <f>SUMIF(Table10[Company],Companies[[#This Row],[Full company name]],Table10[Revenue value])</f>
        <v>2948023155481</v>
      </c>
    </row>
    <row r="100" spans="2:9" s="31" customFormat="1" ht="15">
      <c r="B100" s="221" t="s">
        <v>444</v>
      </c>
      <c r="C100" s="31" t="s">
        <v>323</v>
      </c>
      <c r="D100" s="206"/>
      <c r="E100" s="31" t="s">
        <v>432</v>
      </c>
      <c r="F100" s="31" t="s">
        <v>433</v>
      </c>
      <c r="G100" s="262" t="s">
        <v>445</v>
      </c>
      <c r="H100" s="263" t="s">
        <v>446</v>
      </c>
      <c r="I100" s="159">
        <f>SUMIF(Table10[Company],Companies[[#This Row],[Full company name]],Table10[Revenue value])</f>
        <v>369509073452</v>
      </c>
    </row>
    <row r="101" spans="2:9" s="31" customFormat="1" ht="15">
      <c r="B101" s="221" t="s">
        <v>447</v>
      </c>
      <c r="C101" s="31" t="s">
        <v>323</v>
      </c>
      <c r="D101" s="206"/>
      <c r="E101" s="31" t="s">
        <v>432</v>
      </c>
      <c r="F101" s="31" t="s">
        <v>433</v>
      </c>
      <c r="G101" s="262"/>
      <c r="H101" s="160"/>
      <c r="I101" s="159">
        <f>SUMIF(Table10[Company],Companies[[#This Row],[Full company name]],Table10[Revenue value])</f>
        <v>8424896959</v>
      </c>
    </row>
    <row r="102" spans="2:9" s="31" customFormat="1" ht="15">
      <c r="B102" s="221" t="s">
        <v>448</v>
      </c>
      <c r="C102" s="31" t="s">
        <v>431</v>
      </c>
      <c r="D102" s="206"/>
      <c r="E102" s="31" t="s">
        <v>432</v>
      </c>
      <c r="F102" s="31" t="s">
        <v>433</v>
      </c>
      <c r="G102" s="262" t="s">
        <v>449</v>
      </c>
      <c r="H102" s="262" t="s">
        <v>450</v>
      </c>
      <c r="I102" s="159">
        <f>SUMIF(Table10[Company],Companies[[#This Row],[Full company name]],Table10[Revenue value])</f>
        <v>1039761144876</v>
      </c>
    </row>
    <row r="103" spans="2:9" s="31" customFormat="1" ht="15">
      <c r="B103" s="221" t="s">
        <v>451</v>
      </c>
      <c r="C103" s="31" t="s">
        <v>323</v>
      </c>
      <c r="D103" s="206"/>
      <c r="E103" s="31" t="s">
        <v>432</v>
      </c>
      <c r="F103" s="31" t="s">
        <v>433</v>
      </c>
      <c r="G103" s="160"/>
      <c r="H103" s="160"/>
      <c r="I103" s="159">
        <f>SUMIF(Table10[Company],Companies[[#This Row],[Full company name]],Table10[Revenue value])</f>
        <v>1953315495347</v>
      </c>
    </row>
    <row r="104" spans="2:9" s="31" customFormat="1" ht="15">
      <c r="B104" s="221" t="s">
        <v>452</v>
      </c>
      <c r="C104" s="31" t="s">
        <v>323</v>
      </c>
      <c r="D104" s="206"/>
      <c r="E104" s="31" t="s">
        <v>432</v>
      </c>
      <c r="F104" s="31" t="s">
        <v>433</v>
      </c>
      <c r="G104" s="160"/>
      <c r="H104" s="160"/>
      <c r="I104" s="159">
        <f>SUMIF(Table10[Company],Companies[[#This Row],[Full company name]],Table10[Revenue value])</f>
        <v>413896617891</v>
      </c>
    </row>
    <row r="105" spans="2:9" s="31" customFormat="1" ht="15">
      <c r="B105" s="221" t="s">
        <v>453</v>
      </c>
      <c r="C105" s="31" t="s">
        <v>323</v>
      </c>
      <c r="D105" s="206"/>
      <c r="E105" s="31" t="s">
        <v>432</v>
      </c>
      <c r="F105" s="31" t="s">
        <v>433</v>
      </c>
      <c r="G105" s="160"/>
      <c r="H105" s="160"/>
      <c r="I105" s="159">
        <f>SUMIF(Table10[Company],Companies[[#This Row],[Full company name]],Table10[Revenue value])</f>
        <v>593175405775</v>
      </c>
    </row>
    <row r="106" spans="2:9" s="31" customFormat="1" ht="15">
      <c r="B106" s="221" t="s">
        <v>454</v>
      </c>
      <c r="C106" s="31" t="s">
        <v>323</v>
      </c>
      <c r="D106" s="206"/>
      <c r="E106" s="31" t="s">
        <v>432</v>
      </c>
      <c r="F106" s="31" t="s">
        <v>433</v>
      </c>
      <c r="G106" s="262"/>
      <c r="H106" s="160"/>
      <c r="I106" s="159">
        <f>SUMIF(Table10[Company],Companies[[#This Row],[Full company name]],Table10[Revenue value])</f>
        <v>407067982510</v>
      </c>
    </row>
    <row r="107" spans="2:9" s="31" customFormat="1" ht="15">
      <c r="B107" s="221" t="s">
        <v>455</v>
      </c>
      <c r="C107" s="31" t="s">
        <v>323</v>
      </c>
      <c r="D107" s="206"/>
      <c r="E107" s="31" t="s">
        <v>432</v>
      </c>
      <c r="F107" s="31" t="s">
        <v>433</v>
      </c>
      <c r="G107" s="262" t="s">
        <v>456</v>
      </c>
      <c r="H107" s="263" t="s">
        <v>457</v>
      </c>
      <c r="I107" s="159">
        <f>SUMIF(Table10[Company],Companies[[#This Row],[Full company name]],Table10[Revenue value])</f>
        <v>7085499141</v>
      </c>
    </row>
    <row r="108" spans="2:9" s="31" customFormat="1" ht="15">
      <c r="B108" s="221" t="s">
        <v>458</v>
      </c>
      <c r="C108" s="31" t="s">
        <v>323</v>
      </c>
      <c r="D108" s="206"/>
      <c r="E108" s="31" t="s">
        <v>432</v>
      </c>
      <c r="F108" s="31" t="s">
        <v>433</v>
      </c>
      <c r="G108" s="262" t="s">
        <v>459</v>
      </c>
      <c r="H108" s="263" t="s">
        <v>460</v>
      </c>
      <c r="I108" s="159">
        <f>SUMIF(Table10[Company],Companies[[#This Row],[Full company name]],Table10[Revenue value])</f>
        <v>57567635206</v>
      </c>
    </row>
    <row r="109" spans="2:9" s="31" customFormat="1" ht="15">
      <c r="B109" s="221" t="s">
        <v>461</v>
      </c>
      <c r="C109" s="31" t="s">
        <v>431</v>
      </c>
      <c r="D109" s="206"/>
      <c r="E109" s="31" t="s">
        <v>432</v>
      </c>
      <c r="F109" s="31" t="s">
        <v>433</v>
      </c>
      <c r="G109" s="262" t="s">
        <v>462</v>
      </c>
      <c r="H109" s="263" t="s">
        <v>463</v>
      </c>
      <c r="I109" s="159">
        <f>SUMIF(Table10[Company],Companies[[#This Row],[Full company name]],Table10[Revenue value])</f>
        <v>745500728434</v>
      </c>
    </row>
    <row r="110" spans="2:9" s="31" customFormat="1" ht="15">
      <c r="B110" s="221" t="s">
        <v>464</v>
      </c>
      <c r="C110" s="31" t="s">
        <v>323</v>
      </c>
      <c r="D110" s="206"/>
      <c r="E110" s="31" t="s">
        <v>432</v>
      </c>
      <c r="F110" s="31" t="s">
        <v>433</v>
      </c>
      <c r="G110" s="160"/>
      <c r="H110" s="160"/>
      <c r="I110" s="159">
        <f>SUMIF(Table10[Company],Companies[[#This Row],[Full company name]],Table10[Revenue value])</f>
        <v>380644406478</v>
      </c>
    </row>
    <row r="111" spans="2:9" s="31" customFormat="1" ht="15">
      <c r="B111" s="221" t="s">
        <v>465</v>
      </c>
      <c r="C111" s="31" t="s">
        <v>323</v>
      </c>
      <c r="D111" s="206"/>
      <c r="E111" s="31" t="s">
        <v>432</v>
      </c>
      <c r="F111" s="31" t="s">
        <v>433</v>
      </c>
      <c r="G111" s="262" t="s">
        <v>466</v>
      </c>
      <c r="H111" s="160"/>
      <c r="I111" s="159">
        <f>SUMIF(Table10[Company],Companies[[#This Row],[Full company name]],Table10[Revenue value])</f>
        <v>83124356376</v>
      </c>
    </row>
    <row r="112" spans="2:9" s="31" customFormat="1" ht="15">
      <c r="B112" s="221" t="s">
        <v>467</v>
      </c>
      <c r="C112" s="31" t="s">
        <v>323</v>
      </c>
      <c r="D112" s="206"/>
      <c r="E112" s="31" t="s">
        <v>432</v>
      </c>
      <c r="F112" s="31" t="s">
        <v>468</v>
      </c>
      <c r="G112" s="262" t="s">
        <v>469</v>
      </c>
      <c r="H112" s="160"/>
      <c r="I112" s="159">
        <f>SUMIF(Table10[Company],Companies[[#This Row],[Full company name]],Table10[Revenue value])</f>
        <v>316899546418</v>
      </c>
    </row>
    <row r="113" spans="2:9" s="31" customFormat="1" ht="15">
      <c r="B113" s="221" t="s">
        <v>470</v>
      </c>
      <c r="C113" s="31" t="s">
        <v>323</v>
      </c>
      <c r="D113" s="206"/>
      <c r="E113" s="31" t="s">
        <v>432</v>
      </c>
      <c r="F113" s="31" t="s">
        <v>433</v>
      </c>
      <c r="G113" s="262" t="s">
        <v>471</v>
      </c>
      <c r="H113" s="263" t="s">
        <v>472</v>
      </c>
      <c r="I113" s="159">
        <f>SUMIF(Table10[Company],Companies[[#This Row],[Full company name]],Table10[Revenue value])</f>
        <v>915159668240</v>
      </c>
    </row>
    <row r="114" spans="2:9" s="31" customFormat="1" ht="15">
      <c r="B114" s="221" t="s">
        <v>473</v>
      </c>
      <c r="C114" s="31" t="s">
        <v>431</v>
      </c>
      <c r="D114" s="206"/>
      <c r="E114" s="31" t="s">
        <v>432</v>
      </c>
      <c r="F114" s="31" t="s">
        <v>433</v>
      </c>
      <c r="G114" s="262" t="s">
        <v>166</v>
      </c>
      <c r="H114" s="263" t="s">
        <v>442</v>
      </c>
      <c r="I114" s="159">
        <f>SUMIF(Table10[Company],Companies[[#This Row],[Full company name]],Table10[Revenue value])</f>
        <v>1353557618820</v>
      </c>
    </row>
    <row r="115" spans="2:9" s="31" customFormat="1" ht="15">
      <c r="B115" s="221" t="s">
        <v>474</v>
      </c>
      <c r="C115" s="31" t="s">
        <v>323</v>
      </c>
      <c r="D115" s="206"/>
      <c r="E115" s="31" t="s">
        <v>432</v>
      </c>
      <c r="F115" s="31" t="s">
        <v>433</v>
      </c>
      <c r="G115" s="262" t="s">
        <v>475</v>
      </c>
      <c r="H115" s="160"/>
      <c r="I115" s="159">
        <f>SUMIF(Table10[Company],Companies[[#This Row],[Full company name]],Table10[Revenue value])</f>
        <v>821662287956</v>
      </c>
    </row>
    <row r="116" spans="2:9" s="31" customFormat="1" ht="15">
      <c r="B116" s="221" t="s">
        <v>476</v>
      </c>
      <c r="C116" s="31" t="s">
        <v>323</v>
      </c>
      <c r="D116" s="206"/>
      <c r="E116" s="31" t="s">
        <v>432</v>
      </c>
      <c r="F116" s="31" t="s">
        <v>433</v>
      </c>
      <c r="G116" s="262" t="s">
        <v>477</v>
      </c>
      <c r="H116" s="263" t="s">
        <v>460</v>
      </c>
      <c r="I116" s="159">
        <f>SUMIF(Table10[Company],Companies[[#This Row],[Full company name]],Table10[Revenue value])</f>
        <v>50261376233</v>
      </c>
    </row>
    <row r="117" spans="2:9" s="31" customFormat="1" ht="15">
      <c r="B117" s="221" t="s">
        <v>478</v>
      </c>
      <c r="C117" s="31" t="s">
        <v>323</v>
      </c>
      <c r="D117" s="206"/>
      <c r="E117" s="31" t="s">
        <v>432</v>
      </c>
      <c r="F117" s="31" t="s">
        <v>433</v>
      </c>
      <c r="G117" s="262" t="s">
        <v>479</v>
      </c>
      <c r="H117" s="160"/>
      <c r="I117" s="159">
        <f>SUMIF(Table10[Company],Companies[[#This Row],[Full company name]],Table10[Revenue value])</f>
        <v>103668441340</v>
      </c>
    </row>
    <row r="118" spans="2:9" s="31" customFormat="1" ht="15">
      <c r="B118" s="221" t="s">
        <v>480</v>
      </c>
      <c r="C118" s="31" t="s">
        <v>323</v>
      </c>
      <c r="D118" s="206"/>
      <c r="E118" s="31" t="s">
        <v>432</v>
      </c>
      <c r="F118" s="31" t="s">
        <v>433</v>
      </c>
      <c r="G118" s="262" t="s">
        <v>481</v>
      </c>
      <c r="H118" s="160"/>
      <c r="I118" s="159">
        <f>SUMIF(Table10[Company],Companies[[#This Row],[Full company name]],Table10[Revenue value])</f>
        <v>66354775273</v>
      </c>
    </row>
    <row r="119" spans="2:9" s="31" customFormat="1" ht="15">
      <c r="B119" s="221" t="s">
        <v>482</v>
      </c>
      <c r="C119" s="31" t="s">
        <v>323</v>
      </c>
      <c r="D119" s="206"/>
      <c r="E119" s="31" t="s">
        <v>432</v>
      </c>
      <c r="F119" s="31" t="s">
        <v>433</v>
      </c>
      <c r="G119" s="262" t="s">
        <v>483</v>
      </c>
      <c r="H119" s="160"/>
      <c r="I119" s="159">
        <f>SUMIF(Table10[Company],Companies[[#This Row],[Full company name]],Table10[Revenue value])</f>
        <v>9630776130</v>
      </c>
    </row>
    <row r="120" spans="2:9" s="31" customFormat="1" ht="15">
      <c r="B120" s="221" t="s">
        <v>484</v>
      </c>
      <c r="C120" s="31" t="s">
        <v>323</v>
      </c>
      <c r="D120" s="206"/>
      <c r="E120" s="31" t="s">
        <v>432</v>
      </c>
      <c r="F120" s="31" t="s">
        <v>433</v>
      </c>
      <c r="G120" s="160"/>
      <c r="H120" s="160"/>
      <c r="I120" s="159">
        <f>SUMIF(Table10[Company],Companies[[#This Row],[Full company name]],Table10[Revenue value])</f>
        <v>42959140281</v>
      </c>
    </row>
    <row r="121" spans="2:9" s="31" customFormat="1" ht="15">
      <c r="B121" s="221" t="s">
        <v>485</v>
      </c>
      <c r="C121" s="31" t="s">
        <v>323</v>
      </c>
      <c r="D121" s="206"/>
      <c r="E121" s="31" t="s">
        <v>432</v>
      </c>
      <c r="F121" s="31" t="s">
        <v>433</v>
      </c>
      <c r="G121" s="160"/>
      <c r="H121" s="160"/>
      <c r="I121" s="159">
        <f>SUMIF(Table10[Company],Companies[[#This Row],[Full company name]],Table10[Revenue value])</f>
        <v>4314519043</v>
      </c>
    </row>
    <row r="122" spans="2:9" s="31" customFormat="1" ht="15">
      <c r="B122" s="221" t="s">
        <v>486</v>
      </c>
      <c r="C122" s="31" t="s">
        <v>431</v>
      </c>
      <c r="D122" s="206"/>
      <c r="E122" s="31" t="s">
        <v>432</v>
      </c>
      <c r="F122" s="31" t="s">
        <v>487</v>
      </c>
      <c r="G122" s="262" t="s">
        <v>488</v>
      </c>
      <c r="H122" s="263" t="s">
        <v>489</v>
      </c>
      <c r="I122" s="159">
        <f>SUMIF(Table10[Company],Companies[[#This Row],[Full company name]],Table10[Revenue value])</f>
        <v>1732469784234</v>
      </c>
    </row>
    <row r="123" spans="2:9" s="31" customFormat="1" ht="15">
      <c r="B123" s="221" t="s">
        <v>490</v>
      </c>
      <c r="C123" s="31" t="s">
        <v>323</v>
      </c>
      <c r="D123" s="206"/>
      <c r="E123" s="31" t="s">
        <v>432</v>
      </c>
      <c r="F123" s="31" t="s">
        <v>468</v>
      </c>
      <c r="G123" s="262" t="s">
        <v>491</v>
      </c>
      <c r="H123" s="160"/>
      <c r="I123" s="159">
        <f>SUMIF(Table10[Company],Companies[[#This Row],[Full company name]],Table10[Revenue value])</f>
        <v>2736176510199</v>
      </c>
    </row>
    <row r="124" spans="2:9" s="31" customFormat="1" ht="15">
      <c r="B124" s="221" t="s">
        <v>492</v>
      </c>
      <c r="C124" s="31" t="s">
        <v>323</v>
      </c>
      <c r="D124" s="206"/>
      <c r="E124" s="31" t="s">
        <v>432</v>
      </c>
      <c r="F124" s="31" t="s">
        <v>433</v>
      </c>
      <c r="G124" s="160"/>
      <c r="H124" s="160"/>
      <c r="I124" s="159">
        <f>SUMIF(Table10[Company],Companies[[#This Row],[Full company name]],Table10[Revenue value])</f>
        <v>4891945663</v>
      </c>
    </row>
    <row r="125" spans="2:9" s="31" customFormat="1" ht="15">
      <c r="B125" s="221" t="s">
        <v>493</v>
      </c>
      <c r="C125" s="31" t="s">
        <v>323</v>
      </c>
      <c r="D125" s="206"/>
      <c r="E125" s="31" t="s">
        <v>432</v>
      </c>
      <c r="F125" s="31" t="s">
        <v>433</v>
      </c>
      <c r="G125" s="160"/>
      <c r="H125" s="160"/>
      <c r="I125" s="159">
        <f>SUMIF(Table10[Company],Companies[[#This Row],[Full company name]],Table10[Revenue value])</f>
        <v>4507855463</v>
      </c>
    </row>
    <row r="126" spans="2:9" s="31" customFormat="1" ht="15">
      <c r="B126" s="221" t="s">
        <v>494</v>
      </c>
      <c r="C126" s="31" t="s">
        <v>323</v>
      </c>
      <c r="D126" s="206"/>
      <c r="E126" s="31" t="s">
        <v>432</v>
      </c>
      <c r="F126" s="31" t="s">
        <v>433</v>
      </c>
      <c r="G126" s="160"/>
      <c r="H126" s="160"/>
      <c r="I126" s="159">
        <f>SUMIF(Table10[Company],Companies[[#This Row],[Full company name]],Table10[Revenue value])</f>
        <v>78091856</v>
      </c>
    </row>
    <row r="127" spans="2:9" s="31" customFormat="1" ht="15">
      <c r="B127" s="221" t="s">
        <v>495</v>
      </c>
      <c r="C127" s="31" t="s">
        <v>323</v>
      </c>
      <c r="D127" s="206"/>
      <c r="E127" s="31" t="s">
        <v>432</v>
      </c>
      <c r="F127" s="31" t="s">
        <v>433</v>
      </c>
      <c r="G127" s="262" t="s">
        <v>496</v>
      </c>
      <c r="H127" s="263" t="s">
        <v>497</v>
      </c>
      <c r="I127" s="159">
        <f>SUMIF(Table10[Company],Companies[[#This Row],[Full company name]],Table10[Revenue value])</f>
        <v>310653886568</v>
      </c>
    </row>
    <row r="128" spans="2:9" s="31" customFormat="1" ht="15">
      <c r="B128" s="221" t="s">
        <v>498</v>
      </c>
      <c r="C128" s="31" t="s">
        <v>323</v>
      </c>
      <c r="D128" s="206"/>
      <c r="E128" s="31" t="s">
        <v>432</v>
      </c>
      <c r="F128" s="31" t="s">
        <v>433</v>
      </c>
      <c r="G128" s="262"/>
      <c r="H128" s="160"/>
      <c r="I128" s="159">
        <f>SUMIF(Table10[Company],Companies[[#This Row],[Full company name]],Table10[Revenue value])</f>
        <v>28392505891</v>
      </c>
    </row>
    <row r="129" spans="2:9" s="31" customFormat="1" ht="15">
      <c r="B129" s="221" t="s">
        <v>499</v>
      </c>
      <c r="C129" s="31" t="s">
        <v>323</v>
      </c>
      <c r="D129" s="206"/>
      <c r="E129" s="31" t="s">
        <v>432</v>
      </c>
      <c r="F129" s="31" t="s">
        <v>433</v>
      </c>
      <c r="G129" s="262" t="s">
        <v>500</v>
      </c>
      <c r="H129" s="263" t="s">
        <v>501</v>
      </c>
      <c r="I129" s="159">
        <f>SUMIF(Table10[Company],Companies[[#This Row],[Full company name]],Table10[Revenue value])</f>
        <v>87468070790</v>
      </c>
    </row>
    <row r="130" spans="2:9" s="31" customFormat="1" ht="15">
      <c r="B130" s="221" t="s">
        <v>502</v>
      </c>
      <c r="C130" s="31" t="s">
        <v>323</v>
      </c>
      <c r="D130" s="206"/>
      <c r="E130" s="31" t="s">
        <v>432</v>
      </c>
      <c r="F130" s="31" t="s">
        <v>433</v>
      </c>
      <c r="G130" s="160"/>
      <c r="H130" s="160"/>
      <c r="I130" s="159">
        <f>SUMIF(Table10[Company],Companies[[#This Row],[Full company name]],Table10[Revenue value])</f>
        <v>55359751317</v>
      </c>
    </row>
    <row r="131" spans="2:9" s="31" customFormat="1" ht="15">
      <c r="B131" s="221" t="s">
        <v>503</v>
      </c>
      <c r="C131" s="31" t="s">
        <v>323</v>
      </c>
      <c r="D131" s="206"/>
      <c r="E131" s="31" t="s">
        <v>432</v>
      </c>
      <c r="F131" s="31" t="s">
        <v>433</v>
      </c>
      <c r="G131" s="262" t="s">
        <v>504</v>
      </c>
      <c r="H131" s="160"/>
      <c r="I131" s="159">
        <f>SUMIF(Table10[Company],Companies[[#This Row],[Full company name]],Table10[Revenue value])</f>
        <v>227419408325.97299</v>
      </c>
    </row>
    <row r="132" spans="2:9" s="31" customFormat="1" ht="15">
      <c r="B132" s="221" t="s">
        <v>505</v>
      </c>
      <c r="C132" s="31" t="s">
        <v>323</v>
      </c>
      <c r="D132" s="206"/>
      <c r="E132" s="31" t="s">
        <v>432</v>
      </c>
      <c r="F132" s="31" t="s">
        <v>433</v>
      </c>
      <c r="G132" s="160"/>
      <c r="H132" s="160"/>
      <c r="I132" s="159">
        <f>SUMIF(Table10[Company],Companies[[#This Row],[Full company name]],Table10[Revenue value])</f>
        <v>170724099150</v>
      </c>
    </row>
    <row r="133" spans="2:9" s="31" customFormat="1" ht="15">
      <c r="B133" s="221" t="s">
        <v>506</v>
      </c>
      <c r="C133" s="31" t="s">
        <v>431</v>
      </c>
      <c r="D133" s="206"/>
      <c r="E133" s="31" t="s">
        <v>432</v>
      </c>
      <c r="F133" s="31" t="s">
        <v>433</v>
      </c>
      <c r="G133" s="262" t="s">
        <v>507</v>
      </c>
      <c r="H133" s="263" t="s">
        <v>442</v>
      </c>
      <c r="I133" s="159">
        <f>SUMIF(Table10[Company],Companies[[#This Row],[Full company name]],Table10[Revenue value])</f>
        <v>1801564163653</v>
      </c>
    </row>
    <row r="134" spans="2:9" s="31" customFormat="1" ht="15">
      <c r="B134" s="221" t="s">
        <v>508</v>
      </c>
      <c r="C134" s="31" t="s">
        <v>323</v>
      </c>
      <c r="D134" s="206"/>
      <c r="E134" s="31" t="s">
        <v>432</v>
      </c>
      <c r="F134" s="31" t="s">
        <v>433</v>
      </c>
      <c r="G134" s="262" t="s">
        <v>509</v>
      </c>
      <c r="H134" s="160"/>
      <c r="I134" s="159">
        <f>SUMIF(Table10[Company],Companies[[#This Row],[Full company name]],Table10[Revenue value])</f>
        <v>692714827119</v>
      </c>
    </row>
    <row r="135" spans="2:9" s="31" customFormat="1" ht="15">
      <c r="B135" s="221" t="s">
        <v>510</v>
      </c>
      <c r="C135" s="31" t="s">
        <v>323</v>
      </c>
      <c r="D135" s="206"/>
      <c r="E135" s="31" t="s">
        <v>432</v>
      </c>
      <c r="F135" s="31" t="s">
        <v>433</v>
      </c>
      <c r="G135" s="160"/>
      <c r="H135" s="160"/>
      <c r="I135" s="159">
        <f>SUMIF(Table10[Company],Companies[[#This Row],[Full company name]],Table10[Revenue value])</f>
        <v>100736890696</v>
      </c>
    </row>
    <row r="136" spans="2:9" s="31" customFormat="1" ht="15">
      <c r="B136" s="221" t="s">
        <v>511</v>
      </c>
      <c r="C136" s="31" t="s">
        <v>323</v>
      </c>
      <c r="D136" s="206"/>
      <c r="E136" s="31" t="s">
        <v>432</v>
      </c>
      <c r="F136" s="31" t="s">
        <v>433</v>
      </c>
      <c r="G136" s="262" t="s">
        <v>512</v>
      </c>
      <c r="H136" s="263" t="s">
        <v>513</v>
      </c>
      <c r="I136" s="159">
        <f>SUMIF(Table10[Company],Companies[[#This Row],[Full company name]],Table10[Revenue value])</f>
        <v>147771240681</v>
      </c>
    </row>
    <row r="137" spans="2:9" s="31" customFormat="1" ht="15">
      <c r="B137" s="221" t="s">
        <v>514</v>
      </c>
      <c r="C137" s="31" t="s">
        <v>323</v>
      </c>
      <c r="D137" s="206"/>
      <c r="E137" s="31" t="s">
        <v>432</v>
      </c>
      <c r="F137" s="31" t="s">
        <v>433</v>
      </c>
      <c r="G137" s="160"/>
      <c r="H137" s="160"/>
      <c r="I137" s="159">
        <f>SUMIF(Table10[Company],Companies[[#This Row],[Full company name]],Table10[Revenue value])</f>
        <v>88727288830</v>
      </c>
    </row>
    <row r="138" spans="2:9" s="31" customFormat="1" ht="15">
      <c r="B138" s="221" t="s">
        <v>515</v>
      </c>
      <c r="C138" s="31" t="s">
        <v>323</v>
      </c>
      <c r="D138" s="206"/>
      <c r="E138" s="31" t="s">
        <v>432</v>
      </c>
      <c r="F138" s="31" t="s">
        <v>433</v>
      </c>
      <c r="G138" s="262" t="s">
        <v>516</v>
      </c>
      <c r="H138" s="263" t="s">
        <v>517</v>
      </c>
      <c r="I138" s="159">
        <f>SUMIF(Table10[Company],Companies[[#This Row],[Full company name]],Table10[Revenue value])</f>
        <v>79409458112</v>
      </c>
    </row>
    <row r="139" spans="2:9" s="31" customFormat="1" ht="15">
      <c r="B139" s="221" t="s">
        <v>518</v>
      </c>
      <c r="C139" s="31" t="s">
        <v>323</v>
      </c>
      <c r="D139" s="206"/>
      <c r="E139" s="31" t="s">
        <v>432</v>
      </c>
      <c r="F139" s="31" t="s">
        <v>433</v>
      </c>
      <c r="G139" s="262" t="s">
        <v>519</v>
      </c>
      <c r="H139" s="263" t="s">
        <v>520</v>
      </c>
      <c r="I139" s="159">
        <f>SUMIF(Table10[Company],Companies[[#This Row],[Full company name]],Table10[Revenue value])</f>
        <v>40564879367</v>
      </c>
    </row>
    <row r="140" spans="2:9" s="31" customFormat="1" ht="15">
      <c r="B140" s="221" t="s">
        <v>521</v>
      </c>
      <c r="C140" s="31" t="s">
        <v>323</v>
      </c>
      <c r="D140" s="206"/>
      <c r="E140" s="31" t="s">
        <v>432</v>
      </c>
      <c r="F140" s="31" t="s">
        <v>433</v>
      </c>
      <c r="G140" s="262" t="s">
        <v>522</v>
      </c>
      <c r="H140" s="160"/>
      <c r="I140" s="159">
        <f>SUMIF(Table10[Company],Companies[[#This Row],[Full company name]],Table10[Revenue value])</f>
        <v>120809267420</v>
      </c>
    </row>
    <row r="141" spans="2:9" s="31" customFormat="1" ht="15">
      <c r="B141" s="221" t="s">
        <v>523</v>
      </c>
      <c r="C141" s="31" t="s">
        <v>323</v>
      </c>
      <c r="D141" s="206"/>
      <c r="E141" s="31" t="s">
        <v>432</v>
      </c>
      <c r="F141" s="31" t="s">
        <v>433</v>
      </c>
      <c r="G141" s="160"/>
      <c r="H141" s="160"/>
      <c r="I141" s="159">
        <f>SUMIF(Table10[Company],Companies[[#This Row],[Full company name]],Table10[Revenue value])</f>
        <v>236114140237</v>
      </c>
    </row>
    <row r="142" spans="2:9" s="31" customFormat="1" ht="15">
      <c r="B142" s="221" t="s">
        <v>524</v>
      </c>
      <c r="C142" s="31" t="s">
        <v>323</v>
      </c>
      <c r="D142" s="206"/>
      <c r="E142" s="31" t="s">
        <v>432</v>
      </c>
      <c r="F142" s="31" t="s">
        <v>433</v>
      </c>
      <c r="G142" s="160"/>
      <c r="H142" s="160"/>
      <c r="I142" s="159">
        <f>SUMIF(Table10[Company],Companies[[#This Row],[Full company name]],Table10[Revenue value])</f>
        <v>102344560</v>
      </c>
    </row>
    <row r="143" spans="2:9" s="31" customFormat="1" ht="15">
      <c r="B143" s="221" t="s">
        <v>525</v>
      </c>
      <c r="C143" s="31" t="s">
        <v>323</v>
      </c>
      <c r="D143" s="206"/>
      <c r="E143" s="31" t="s">
        <v>432</v>
      </c>
      <c r="F143" s="31" t="s">
        <v>433</v>
      </c>
      <c r="G143" s="262" t="s">
        <v>526</v>
      </c>
      <c r="H143" s="160"/>
      <c r="I143" s="159">
        <f>SUMIF(Table10[Company],Companies[[#This Row],[Full company name]],Table10[Revenue value])</f>
        <v>137074732509</v>
      </c>
    </row>
    <row r="144" spans="2:9" s="31" customFormat="1" ht="15">
      <c r="B144" s="221" t="s">
        <v>527</v>
      </c>
      <c r="C144" s="31" t="s">
        <v>323</v>
      </c>
      <c r="D144" s="206"/>
      <c r="E144" s="31" t="s">
        <v>432</v>
      </c>
      <c r="F144" s="31" t="s">
        <v>433</v>
      </c>
      <c r="G144" s="262" t="s">
        <v>528</v>
      </c>
      <c r="H144" s="160"/>
      <c r="I144" s="159">
        <f>SUMIF(Table10[Company],Companies[[#This Row],[Full company name]],Table10[Revenue value])</f>
        <v>166950461406</v>
      </c>
    </row>
    <row r="145" spans="2:9" s="31" customFormat="1" ht="15">
      <c r="B145" s="221" t="s">
        <v>529</v>
      </c>
      <c r="C145" s="31" t="s">
        <v>323</v>
      </c>
      <c r="D145" s="206"/>
      <c r="E145" s="31" t="s">
        <v>432</v>
      </c>
      <c r="F145" s="31" t="s">
        <v>433</v>
      </c>
      <c r="G145" s="160"/>
      <c r="H145" s="160"/>
      <c r="I145" s="159">
        <f>SUMIF(Table10[Company],Companies[[#This Row],[Full company name]],Table10[Revenue value])</f>
        <v>1834374126150</v>
      </c>
    </row>
    <row r="146" spans="2:9" s="31" customFormat="1" ht="15">
      <c r="B146" s="221" t="s">
        <v>530</v>
      </c>
      <c r="C146" s="31" t="s">
        <v>323</v>
      </c>
      <c r="D146" s="206"/>
      <c r="E146" s="31" t="s">
        <v>432</v>
      </c>
      <c r="F146" s="31" t="s">
        <v>433</v>
      </c>
      <c r="G146" s="262" t="s">
        <v>531</v>
      </c>
      <c r="H146" s="160"/>
      <c r="I146" s="159">
        <f>SUMIF(Table10[Company],Companies[[#This Row],[Full company name]],Table10[Revenue value])</f>
        <v>166535797</v>
      </c>
    </row>
    <row r="147" spans="2:9" s="31" customFormat="1" ht="15">
      <c r="B147" s="221" t="s">
        <v>532</v>
      </c>
      <c r="C147" s="31" t="s">
        <v>323</v>
      </c>
      <c r="D147" s="206"/>
      <c r="E147" s="31" t="s">
        <v>432</v>
      </c>
      <c r="F147" s="31" t="s">
        <v>433</v>
      </c>
      <c r="G147" s="262" t="s">
        <v>533</v>
      </c>
      <c r="H147" s="160"/>
      <c r="I147" s="159">
        <f>SUMIF(Table10[Company],Companies[[#This Row],[Full company name]],Table10[Revenue value])</f>
        <v>7191230712</v>
      </c>
    </row>
    <row r="148" spans="2:9" s="31" customFormat="1" ht="15">
      <c r="B148" s="221" t="s">
        <v>534</v>
      </c>
      <c r="C148" s="31" t="s">
        <v>323</v>
      </c>
      <c r="D148" s="206"/>
      <c r="E148" s="31" t="s">
        <v>432</v>
      </c>
      <c r="F148" s="31" t="s">
        <v>433</v>
      </c>
      <c r="G148" s="262" t="s">
        <v>535</v>
      </c>
      <c r="H148" s="160"/>
      <c r="I148" s="159">
        <f>SUMIF(Table10[Company],Companies[[#This Row],[Full company name]],Table10[Revenue value])</f>
        <v>58480709</v>
      </c>
    </row>
    <row r="149" spans="2:9" s="31" customFormat="1" ht="15">
      <c r="B149" s="221" t="s">
        <v>536</v>
      </c>
      <c r="C149" s="31" t="s">
        <v>323</v>
      </c>
      <c r="D149" s="206"/>
      <c r="E149" s="31" t="s">
        <v>432</v>
      </c>
      <c r="F149" s="31" t="s">
        <v>433</v>
      </c>
      <c r="G149" s="262" t="s">
        <v>462</v>
      </c>
      <c r="H149" s="263" t="s">
        <v>463</v>
      </c>
      <c r="I149" s="159">
        <f>SUMIF(Table10[Company],Companies[[#This Row],[Full company name]],Table10[Revenue value])</f>
        <v>10854702830</v>
      </c>
    </row>
    <row r="150" spans="2:9" s="31" customFormat="1" ht="15">
      <c r="B150" s="221" t="s">
        <v>537</v>
      </c>
      <c r="C150" s="31" t="s">
        <v>323</v>
      </c>
      <c r="D150" s="206"/>
      <c r="E150" s="31" t="s">
        <v>432</v>
      </c>
      <c r="F150" s="31" t="s">
        <v>433</v>
      </c>
      <c r="G150" s="160"/>
      <c r="H150" s="160"/>
      <c r="I150" s="159">
        <f>SUMIF(Table10[Company],Companies[[#This Row],[Full company name]],Table10[Revenue value])</f>
        <v>5272747960</v>
      </c>
    </row>
    <row r="151" spans="2:9" s="31" customFormat="1" ht="15">
      <c r="B151" s="221" t="s">
        <v>538</v>
      </c>
      <c r="C151" s="31" t="s">
        <v>323</v>
      </c>
      <c r="D151" s="206"/>
      <c r="E151" s="31" t="s">
        <v>432</v>
      </c>
      <c r="F151" s="31" t="s">
        <v>433</v>
      </c>
      <c r="G151" s="160"/>
      <c r="H151" s="160"/>
      <c r="I151" s="159">
        <f>SUMIF(Table10[Company],Companies[[#This Row],[Full company name]],Table10[Revenue value])</f>
        <v>545714629463</v>
      </c>
    </row>
    <row r="152" spans="2:9" s="31" customFormat="1" ht="15">
      <c r="B152" s="221" t="s">
        <v>539</v>
      </c>
      <c r="C152" s="31" t="s">
        <v>323</v>
      </c>
      <c r="D152" s="206"/>
      <c r="E152" s="31" t="s">
        <v>432</v>
      </c>
      <c r="F152" s="31" t="s">
        <v>433</v>
      </c>
      <c r="G152" s="262" t="s">
        <v>540</v>
      </c>
      <c r="H152" s="263" t="s">
        <v>541</v>
      </c>
      <c r="I152" s="159">
        <f>SUMIF(Table10[Company],Companies[[#This Row],[Full company name]],Table10[Revenue value])</f>
        <v>21822624657</v>
      </c>
    </row>
    <row r="153" spans="2:9" s="31" customFormat="1" ht="15">
      <c r="B153" s="221" t="s">
        <v>542</v>
      </c>
      <c r="C153" s="31" t="s">
        <v>323</v>
      </c>
      <c r="D153" s="206"/>
      <c r="E153" s="31" t="s">
        <v>432</v>
      </c>
      <c r="F153" s="31" t="s">
        <v>433</v>
      </c>
      <c r="G153" s="160"/>
      <c r="H153" s="160"/>
      <c r="I153" s="159">
        <f>SUMIF(Table10[Company],Companies[[#This Row],[Full company name]],Table10[Revenue value])</f>
        <v>131612689653</v>
      </c>
    </row>
    <row r="154" spans="2:9" s="31" customFormat="1" ht="15">
      <c r="B154" s="221" t="s">
        <v>543</v>
      </c>
      <c r="C154" s="31" t="s">
        <v>323</v>
      </c>
      <c r="D154" s="206"/>
      <c r="E154" s="31" t="s">
        <v>432</v>
      </c>
      <c r="F154" s="31" t="s">
        <v>433</v>
      </c>
      <c r="G154" s="160"/>
      <c r="H154" s="160"/>
      <c r="I154" s="159">
        <f>SUMIF(Table10[Company],Companies[[#This Row],[Full company name]],Table10[Revenue value])</f>
        <v>731688849227</v>
      </c>
    </row>
    <row r="155" spans="2:9" s="31" customFormat="1" ht="15">
      <c r="B155" s="221" t="s">
        <v>544</v>
      </c>
      <c r="C155" s="31" t="s">
        <v>323</v>
      </c>
      <c r="D155" s="206"/>
      <c r="E155" s="31" t="s">
        <v>432</v>
      </c>
      <c r="F155" s="31" t="s">
        <v>433</v>
      </c>
      <c r="G155" s="262" t="s">
        <v>545</v>
      </c>
      <c r="H155" s="160"/>
      <c r="I155" s="159">
        <f>SUMIF(Table10[Company],Companies[[#This Row],[Full company name]],Table10[Revenue value])</f>
        <v>471012823746</v>
      </c>
    </row>
    <row r="156" spans="2:9" s="31" customFormat="1" ht="15">
      <c r="B156" s="221" t="s">
        <v>546</v>
      </c>
      <c r="C156" s="31" t="s">
        <v>323</v>
      </c>
      <c r="D156" s="206"/>
      <c r="E156" s="31" t="s">
        <v>432</v>
      </c>
      <c r="F156" s="31" t="s">
        <v>433</v>
      </c>
      <c r="G156" s="160"/>
      <c r="H156" s="160"/>
      <c r="I156" s="159">
        <f>SUMIF(Table10[Company],Companies[[#This Row],[Full company name]],Table10[Revenue value])</f>
        <v>100554881761</v>
      </c>
    </row>
    <row r="157" spans="2:9" s="31" customFormat="1" ht="15">
      <c r="B157" s="221" t="s">
        <v>547</v>
      </c>
      <c r="C157" s="31" t="s">
        <v>323</v>
      </c>
      <c r="D157" s="206"/>
      <c r="E157" s="31" t="s">
        <v>432</v>
      </c>
      <c r="F157" s="31" t="s">
        <v>433</v>
      </c>
      <c r="G157" s="160"/>
      <c r="H157" s="160"/>
      <c r="I157" s="159">
        <f>SUMIF(Table10[Company],Companies[[#This Row],[Full company name]],Table10[Revenue value])</f>
        <v>184506191810</v>
      </c>
    </row>
    <row r="158" spans="2:9" s="31" customFormat="1" ht="15">
      <c r="B158" s="221" t="s">
        <v>548</v>
      </c>
      <c r="C158" s="31" t="s">
        <v>323</v>
      </c>
      <c r="D158" s="206"/>
      <c r="E158" s="31" t="s">
        <v>432</v>
      </c>
      <c r="F158" s="31" t="s">
        <v>433</v>
      </c>
      <c r="G158" s="160"/>
      <c r="H158" s="160"/>
      <c r="I158" s="159">
        <f>SUMIF(Table10[Company],Companies[[#This Row],[Full company name]],Table10[Revenue value])</f>
        <v>1788065109</v>
      </c>
    </row>
    <row r="159" spans="2:9" s="31" customFormat="1" ht="15">
      <c r="B159" s="221" t="s">
        <v>549</v>
      </c>
      <c r="C159" s="31" t="s">
        <v>323</v>
      </c>
      <c r="D159" s="206"/>
      <c r="E159" s="31" t="s">
        <v>432</v>
      </c>
      <c r="F159" s="31" t="s">
        <v>433</v>
      </c>
      <c r="G159" s="160"/>
      <c r="H159" s="160"/>
      <c r="I159" s="159">
        <f>SUMIF(Table10[Company],Companies[[#This Row],[Full company name]],Table10[Revenue value])</f>
        <v>639222098557</v>
      </c>
    </row>
    <row r="160" spans="2:9" s="31" customFormat="1" ht="15">
      <c r="B160" s="221" t="s">
        <v>550</v>
      </c>
      <c r="C160" s="31" t="s">
        <v>431</v>
      </c>
      <c r="D160" s="206"/>
      <c r="E160" s="31" t="s">
        <v>432</v>
      </c>
      <c r="F160" s="31" t="s">
        <v>551</v>
      </c>
      <c r="G160" s="262" t="s">
        <v>552</v>
      </c>
      <c r="H160" s="263" t="s">
        <v>553</v>
      </c>
      <c r="I160" s="159">
        <f>SUMIF(Table10[Company],Companies[[#This Row],[Full company name]],Table10[Revenue value])</f>
        <v>393528000000</v>
      </c>
    </row>
    <row r="161" spans="2:9" s="31" customFormat="1" ht="15">
      <c r="B161" s="221" t="s">
        <v>554</v>
      </c>
      <c r="C161" s="31" t="s">
        <v>323</v>
      </c>
      <c r="D161" s="206"/>
      <c r="E161" s="31" t="s">
        <v>432</v>
      </c>
      <c r="F161" s="31" t="s">
        <v>433</v>
      </c>
      <c r="G161" s="160"/>
      <c r="H161" s="160"/>
      <c r="I161" s="159">
        <f>SUMIF(Table10[Company],Companies[[#This Row],[Full company name]],Table10[Revenue value])</f>
        <v>25950930580</v>
      </c>
    </row>
    <row r="162" spans="2:9" s="31" customFormat="1" ht="15">
      <c r="B162" s="221" t="s">
        <v>555</v>
      </c>
      <c r="C162" s="31" t="s">
        <v>323</v>
      </c>
      <c r="D162" s="206"/>
      <c r="E162" s="31" t="s">
        <v>432</v>
      </c>
      <c r="F162" s="31" t="s">
        <v>433</v>
      </c>
      <c r="G162" s="160"/>
      <c r="H162" s="160"/>
      <c r="I162" s="159">
        <f>SUMIF(Table10[Company],Companies[[#This Row],[Full company name]],Table10[Revenue value])</f>
        <v>13341384653</v>
      </c>
    </row>
    <row r="163" spans="2:9" s="31" customFormat="1" ht="15">
      <c r="B163" s="221" t="s">
        <v>556</v>
      </c>
      <c r="C163" s="31" t="s">
        <v>323</v>
      </c>
      <c r="D163" s="206"/>
      <c r="E163" s="31" t="s">
        <v>432</v>
      </c>
      <c r="F163" s="31" t="s">
        <v>433</v>
      </c>
      <c r="G163" s="262" t="s">
        <v>496</v>
      </c>
      <c r="H163" s="263" t="s">
        <v>497</v>
      </c>
      <c r="I163" s="159">
        <f>SUMIF(Table10[Company],Companies[[#This Row],[Full company name]],Table10[Revenue value])</f>
        <v>613368684582</v>
      </c>
    </row>
    <row r="164" spans="2:9" s="31" customFormat="1" ht="15">
      <c r="B164" s="221" t="s">
        <v>557</v>
      </c>
      <c r="C164" s="31" t="s">
        <v>431</v>
      </c>
      <c r="D164" s="206"/>
      <c r="E164" s="31" t="s">
        <v>432</v>
      </c>
      <c r="F164" s="31" t="s">
        <v>468</v>
      </c>
      <c r="G164" s="262" t="s">
        <v>558</v>
      </c>
      <c r="H164" s="263" t="s">
        <v>559</v>
      </c>
      <c r="I164" s="159">
        <f>SUMIF(Table10[Company],Companies[[#This Row],[Full company name]],Table10[Revenue value])</f>
        <v>253461640812</v>
      </c>
    </row>
    <row r="165" spans="2:9" s="31" customFormat="1" ht="15">
      <c r="B165" s="221" t="s">
        <v>560</v>
      </c>
      <c r="C165" s="31" t="s">
        <v>323</v>
      </c>
      <c r="D165" s="206"/>
      <c r="E165" s="31" t="s">
        <v>432</v>
      </c>
      <c r="F165" s="31" t="s">
        <v>433</v>
      </c>
      <c r="G165" s="262" t="s">
        <v>561</v>
      </c>
      <c r="H165" s="160"/>
      <c r="I165" s="159">
        <f>SUMIF(Table10[Company],Companies[[#This Row],[Full company name]],Table10[Revenue value])</f>
        <v>5826691577</v>
      </c>
    </row>
    <row r="166" spans="2:9" s="31" customFormat="1" ht="15">
      <c r="B166" s="221" t="s">
        <v>562</v>
      </c>
      <c r="C166" s="31" t="s">
        <v>323</v>
      </c>
      <c r="D166" s="206"/>
      <c r="E166" s="31" t="s">
        <v>432</v>
      </c>
      <c r="F166" s="31" t="s">
        <v>433</v>
      </c>
      <c r="G166" s="160"/>
      <c r="H166" s="160"/>
      <c r="I166" s="159">
        <f>SUMIF(Table10[Company],Companies[[#This Row],[Full company name]],Table10[Revenue value])</f>
        <v>33733447366</v>
      </c>
    </row>
    <row r="167" spans="2:9" s="31" customFormat="1" ht="15">
      <c r="B167" s="221"/>
      <c r="D167" s="206"/>
      <c r="G167" s="160"/>
      <c r="H167" s="160"/>
      <c r="I167" s="159">
        <f>SUMIF(Table10[Company],Companies[[#This Row],[Full company name]],Table10[Revenue value])</f>
        <v>0</v>
      </c>
    </row>
    <row r="168" spans="2:9" s="31" customFormat="1" ht="15">
      <c r="B168" s="221"/>
      <c r="D168" s="206"/>
      <c r="G168" s="160"/>
      <c r="H168" s="160"/>
      <c r="I168" s="159">
        <f>SUMIF(Table10[Company],Companies[[#This Row],[Full company name]],Table10[Revenue value])</f>
        <v>0</v>
      </c>
    </row>
    <row r="169" spans="2:9" s="31" customFormat="1" ht="15">
      <c r="B169" s="221"/>
      <c r="D169" s="206"/>
      <c r="G169" s="160"/>
      <c r="H169" s="160"/>
      <c r="I169" s="159">
        <f>SUMIF(Table10[Company],Companies[[#This Row],[Full company name]],Table10[Revenue value])</f>
        <v>0</v>
      </c>
    </row>
    <row r="170" spans="2:9" s="31" customFormat="1" ht="15">
      <c r="B170" s="221"/>
      <c r="D170" s="206"/>
      <c r="G170" s="160"/>
      <c r="H170" s="160"/>
      <c r="I170" s="159">
        <f>SUMIF(Table10[Company],Companies[[#This Row],[Full company name]],Table10[Revenue value])</f>
        <v>0</v>
      </c>
    </row>
    <row r="171" spans="2:9" s="31" customFormat="1" ht="15">
      <c r="B171" s="221"/>
      <c r="D171" s="206"/>
      <c r="G171" s="160"/>
      <c r="H171" s="160"/>
      <c r="I171" s="159">
        <f>SUMIF(Table10[Company],Companies[[#This Row],[Full company name]],Table10[Revenue value])</f>
        <v>0</v>
      </c>
    </row>
    <row r="172" spans="2:9" s="31" customFormat="1" ht="15">
      <c r="B172" s="221"/>
      <c r="D172" s="206"/>
      <c r="G172" s="160"/>
      <c r="H172" s="160"/>
      <c r="I172" s="159">
        <f>SUMIF(Table10[Company],Companies[[#This Row],[Full company name]],Table10[Revenue value])</f>
        <v>0</v>
      </c>
    </row>
    <row r="173" spans="2:9" s="31" customFormat="1" ht="15">
      <c r="B173" s="221"/>
      <c r="D173" s="206"/>
      <c r="G173" s="160"/>
      <c r="H173" s="160"/>
      <c r="I173" s="159">
        <f>SUMIF(Table10[Company],Companies[[#This Row],[Full company name]],Table10[Revenue value])</f>
        <v>0</v>
      </c>
    </row>
    <row r="174" spans="2:9" s="31" customFormat="1" ht="15">
      <c r="B174" s="221"/>
      <c r="D174" s="206"/>
      <c r="G174" s="160"/>
      <c r="H174" s="160"/>
      <c r="I174" s="159">
        <f>SUMIF(Table10[Company],Companies[[#This Row],[Full company name]],Table10[Revenue value])</f>
        <v>0</v>
      </c>
    </row>
    <row r="175" spans="2:9" s="31" customFormat="1" ht="15">
      <c r="B175" s="221"/>
      <c r="D175" s="206"/>
      <c r="G175" s="160"/>
      <c r="H175" s="160"/>
      <c r="I175" s="159">
        <f>SUMIF(Table10[Company],Companies[[#This Row],[Full company name]],Table10[Revenue value])</f>
        <v>0</v>
      </c>
    </row>
    <row r="176" spans="2:9" s="31" customFormat="1" ht="15">
      <c r="B176" s="221"/>
      <c r="D176" s="206"/>
      <c r="G176" s="160"/>
      <c r="H176" s="160"/>
      <c r="I176" s="159">
        <f>SUMIF(Table10[Company],Companies[[#This Row],[Full company name]],Table10[Revenue value])</f>
        <v>0</v>
      </c>
    </row>
    <row r="177" spans="2:9" s="31" customFormat="1" ht="15">
      <c r="B177" s="221"/>
      <c r="D177" s="206"/>
      <c r="G177" s="160"/>
      <c r="H177" s="160"/>
      <c r="I177" s="159">
        <f>SUMIF(Table10[Company],Companies[[#This Row],[Full company name]],Table10[Revenue value])</f>
        <v>0</v>
      </c>
    </row>
    <row r="178" spans="2:9" s="31" customFormat="1" ht="15">
      <c r="B178" s="221"/>
      <c r="D178" s="206"/>
      <c r="G178" s="160"/>
      <c r="H178" s="160"/>
      <c r="I178" s="159">
        <f>SUMIF(Table10[Company],Companies[[#This Row],[Full company name]],Table10[Revenue value])</f>
        <v>0</v>
      </c>
    </row>
    <row r="179" spans="2:9" s="31" customFormat="1" ht="15">
      <c r="B179" s="221"/>
      <c r="D179" s="206"/>
      <c r="G179" s="160"/>
      <c r="H179" s="160"/>
      <c r="I179" s="159">
        <f>SUMIF(Table10[Company],Companies[[#This Row],[Full company name]],Table10[Revenue value])</f>
        <v>0</v>
      </c>
    </row>
    <row r="180" spans="2:9" s="31" customFormat="1" ht="15">
      <c r="B180" s="221"/>
      <c r="D180" s="206"/>
      <c r="G180" s="160"/>
      <c r="H180" s="160"/>
      <c r="I180" s="159">
        <f>SUMIF(Table10[Company],Companies[[#This Row],[Full company name]],Table10[Revenue value])</f>
        <v>0</v>
      </c>
    </row>
    <row r="181" spans="2:9" s="31" customFormat="1" ht="15">
      <c r="B181" s="221"/>
      <c r="D181" s="206"/>
      <c r="G181" s="160"/>
      <c r="H181" s="160"/>
      <c r="I181" s="159">
        <f>SUMIF(Table10[Company],Companies[[#This Row],[Full company name]],Table10[Revenue value])</f>
        <v>0</v>
      </c>
    </row>
    <row r="182" spans="2:9" s="31" customFormat="1" ht="15">
      <c r="B182" s="221"/>
      <c r="D182" s="206"/>
      <c r="G182" s="160"/>
      <c r="H182" s="160"/>
      <c r="I182" s="159">
        <f>SUMIF(Table10[Company],Companies[[#This Row],[Full company name]],Table10[Revenue value])</f>
        <v>0</v>
      </c>
    </row>
    <row r="183" spans="2:9" s="31" customFormat="1" ht="15">
      <c r="B183" s="221"/>
      <c r="D183" s="206"/>
      <c r="G183" s="160"/>
      <c r="H183" s="160"/>
      <c r="I183" s="159">
        <f>SUMIF(Table10[Company],Companies[[#This Row],[Full company name]],Table10[Revenue value])</f>
        <v>0</v>
      </c>
    </row>
    <row r="184" spans="2:9" s="31" customFormat="1" ht="15">
      <c r="B184" s="221"/>
      <c r="D184" s="206"/>
      <c r="G184" s="160"/>
      <c r="H184" s="160"/>
      <c r="I184" s="159">
        <f>SUMIF(Table10[Company],Companies[[#This Row],[Full company name]],Table10[Revenue value])</f>
        <v>0</v>
      </c>
    </row>
    <row r="185" spans="2:9" s="31" customFormat="1" ht="15">
      <c r="B185" s="221"/>
      <c r="D185" s="206"/>
      <c r="G185" s="160"/>
      <c r="H185" s="160"/>
      <c r="I185" s="159">
        <f>SUMIF(Table10[Company],Companies[[#This Row],[Full company name]],Table10[Revenue value])</f>
        <v>0</v>
      </c>
    </row>
    <row r="186" spans="2:9" s="31" customFormat="1" ht="15">
      <c r="B186" s="221"/>
      <c r="D186" s="206"/>
      <c r="G186" s="160"/>
      <c r="H186" s="160"/>
      <c r="I186" s="159">
        <f>SUMIF(Table10[Company],Companies[[#This Row],[Full company name]],Table10[Revenue value])</f>
        <v>0</v>
      </c>
    </row>
    <row r="187" spans="2:9" s="31" customFormat="1" ht="15">
      <c r="B187" s="221"/>
      <c r="D187" s="206"/>
      <c r="G187" s="160"/>
      <c r="H187" s="160"/>
      <c r="I187" s="159">
        <f>SUMIF(Table10[Company],Companies[[#This Row],[Full company name]],Table10[Revenue value])</f>
        <v>0</v>
      </c>
    </row>
    <row r="188" spans="2:9" s="31" customFormat="1" ht="15">
      <c r="B188" s="221"/>
      <c r="D188" s="206"/>
      <c r="G188" s="160"/>
      <c r="H188" s="160"/>
      <c r="I188" s="159">
        <f>SUMIF(Table10[Company],Companies[[#This Row],[Full company name]],Table10[Revenue value])</f>
        <v>0</v>
      </c>
    </row>
    <row r="189" spans="2:9" s="31" customFormat="1" ht="15">
      <c r="B189" s="221"/>
      <c r="D189" s="206"/>
      <c r="G189" s="160"/>
      <c r="H189" s="160"/>
      <c r="I189" s="159">
        <f>SUMIF(Table10[Company],Companies[[#This Row],[Full company name]],Table10[Revenue value])</f>
        <v>0</v>
      </c>
    </row>
    <row r="190" spans="2:9" s="31" customFormat="1" ht="15">
      <c r="B190" s="221"/>
      <c r="D190" s="206"/>
      <c r="G190" s="160"/>
      <c r="H190" s="160"/>
      <c r="I190" s="159">
        <f>SUMIF(Table10[Company],Companies[[#This Row],[Full company name]],Table10[Revenue value])</f>
        <v>0</v>
      </c>
    </row>
    <row r="191" spans="2:9" s="31" customFormat="1" ht="15">
      <c r="B191" s="221"/>
      <c r="D191" s="206"/>
      <c r="G191" s="160"/>
      <c r="H191" s="160"/>
      <c r="I191" s="159">
        <f>SUMIF(Table10[Company],Companies[[#This Row],[Full company name]],Table10[Revenue value])</f>
        <v>0</v>
      </c>
    </row>
    <row r="192" spans="2:9" s="31" customFormat="1" ht="15">
      <c r="B192" s="221"/>
      <c r="D192" s="206"/>
      <c r="G192" s="160"/>
      <c r="H192" s="160"/>
      <c r="I192" s="159">
        <f>SUMIF(Table10[Company],Companies[[#This Row],[Full company name]],Table10[Revenue value])</f>
        <v>0</v>
      </c>
    </row>
    <row r="193" spans="2:9" s="31" customFormat="1" ht="15">
      <c r="B193" s="221"/>
      <c r="D193" s="206"/>
      <c r="G193" s="160"/>
      <c r="H193" s="160"/>
      <c r="I193" s="159">
        <f>SUMIF(Table10[Company],Companies[[#This Row],[Full company name]],Table10[Revenue value])</f>
        <v>0</v>
      </c>
    </row>
    <row r="194" spans="2:9" s="31" customFormat="1" ht="15">
      <c r="B194" s="221"/>
      <c r="D194" s="206"/>
      <c r="G194" s="160"/>
      <c r="H194" s="160"/>
      <c r="I194" s="159">
        <f>SUMIF(Table10[Company],Companies[[#This Row],[Full company name]],Table10[Revenue value])</f>
        <v>0</v>
      </c>
    </row>
    <row r="195" spans="2:9" s="31" customFormat="1" ht="15">
      <c r="B195" s="221"/>
      <c r="D195" s="206"/>
      <c r="G195" s="160"/>
      <c r="H195" s="160"/>
      <c r="I195" s="159">
        <f>SUMIF(Table10[Company],Companies[[#This Row],[Full company name]],Table10[Revenue value])</f>
        <v>0</v>
      </c>
    </row>
    <row r="196" spans="2:9" s="31" customFormat="1" ht="15">
      <c r="B196" s="221"/>
      <c r="D196" s="206"/>
      <c r="G196" s="160"/>
      <c r="H196" s="160"/>
      <c r="I196" s="159">
        <f>SUMIF(Table10[Company],Companies[[#This Row],[Full company name]],Table10[Revenue value])</f>
        <v>0</v>
      </c>
    </row>
    <row r="197" spans="2:9" s="31" customFormat="1" ht="15">
      <c r="B197" s="221"/>
      <c r="D197" s="206"/>
      <c r="G197" s="160"/>
      <c r="H197" s="160"/>
      <c r="I197" s="159">
        <f>SUMIF(Table10[Company],Companies[[#This Row],[Full company name]],Table10[Revenue value])</f>
        <v>0</v>
      </c>
    </row>
    <row r="198" spans="2:9" s="31" customFormat="1" ht="15">
      <c r="B198" s="221"/>
      <c r="D198" s="206"/>
      <c r="G198" s="160"/>
      <c r="H198" s="160"/>
      <c r="I198" s="159">
        <f>SUMIF(Table10[Company],Companies[[#This Row],[Full company name]],Table10[Revenue value])</f>
        <v>0</v>
      </c>
    </row>
    <row r="199" spans="2:9" s="31" customFormat="1" ht="15">
      <c r="B199" s="221"/>
      <c r="D199" s="206"/>
      <c r="G199" s="160"/>
      <c r="H199" s="160"/>
      <c r="I199" s="159">
        <f>SUMIF(Table10[Company],Companies[[#This Row],[Full company name]],Table10[Revenue value])</f>
        <v>0</v>
      </c>
    </row>
    <row r="200" spans="2:9" s="31" customFormat="1" ht="15">
      <c r="B200" s="221"/>
      <c r="D200" s="206"/>
      <c r="G200" s="160"/>
      <c r="H200" s="160"/>
      <c r="I200" s="159">
        <f>SUMIF(Table10[Company],Companies[[#This Row],[Full company name]],Table10[Revenue value])</f>
        <v>0</v>
      </c>
    </row>
    <row r="201" spans="2:9" s="31" customFormat="1" ht="15">
      <c r="B201" s="221"/>
      <c r="D201" s="206"/>
      <c r="G201" s="160"/>
      <c r="H201" s="160"/>
      <c r="I201" s="159">
        <f>SUMIF(Table10[Company],Companies[[#This Row],[Full company name]],Table10[Revenue value])</f>
        <v>0</v>
      </c>
    </row>
    <row r="202" spans="2:9" s="31" customFormat="1" ht="15">
      <c r="B202" s="221"/>
      <c r="D202" s="206"/>
      <c r="G202" s="160"/>
      <c r="H202" s="160"/>
      <c r="I202" s="159">
        <f>SUMIF(Table10[Company],Companies[[#This Row],[Full company name]],Table10[Revenue value])</f>
        <v>0</v>
      </c>
    </row>
    <row r="203" spans="2:9" s="31" customFormat="1" ht="15">
      <c r="B203" s="221"/>
      <c r="D203" s="206"/>
      <c r="G203" s="160"/>
      <c r="H203" s="160"/>
      <c r="I203" s="159">
        <f>SUMIF(Table10[Company],Companies[[#This Row],[Full company name]],Table10[Revenue value])</f>
        <v>0</v>
      </c>
    </row>
    <row r="204" spans="2:9" s="31" customFormat="1" ht="15">
      <c r="B204" s="221"/>
      <c r="D204" s="206"/>
      <c r="G204" s="160"/>
      <c r="H204" s="160"/>
      <c r="I204" s="159">
        <f>SUMIF(Table10[Company],Companies[[#This Row],[Full company name]],Table10[Revenue value])</f>
        <v>0</v>
      </c>
    </row>
    <row r="205" spans="2:9" s="31" customFormat="1" ht="15">
      <c r="B205" s="221"/>
      <c r="D205" s="206"/>
      <c r="G205" s="160"/>
      <c r="H205" s="160"/>
      <c r="I205" s="159">
        <f>SUMIF(Table10[Company],Companies[[#This Row],[Full company name]],Table10[Revenue value])</f>
        <v>0</v>
      </c>
    </row>
    <row r="206" spans="2:9" s="31" customFormat="1" ht="15">
      <c r="B206" s="221"/>
      <c r="D206" s="206"/>
      <c r="G206" s="160"/>
      <c r="H206" s="160"/>
      <c r="I206" s="159">
        <f>SUMIF(Table10[Company],Companies[[#This Row],[Full company name]],Table10[Revenue value])</f>
        <v>0</v>
      </c>
    </row>
    <row r="207" spans="2:9" s="31" customFormat="1" ht="15">
      <c r="B207" s="221"/>
      <c r="D207" s="206"/>
      <c r="G207" s="160"/>
      <c r="H207" s="160"/>
      <c r="I207" s="159">
        <f>SUMIF(Table10[Company],Companies[[#This Row],[Full company name]],Table10[Revenue value])</f>
        <v>0</v>
      </c>
    </row>
    <row r="208" spans="2:9" s="31" customFormat="1" ht="15">
      <c r="B208" s="221"/>
      <c r="D208" s="206"/>
      <c r="G208" s="160"/>
      <c r="H208" s="160"/>
      <c r="I208" s="159">
        <f>SUMIF(Table10[Company],Companies[[#This Row],[Full company name]],Table10[Revenue value])</f>
        <v>0</v>
      </c>
    </row>
    <row r="209" spans="2:9" s="31" customFormat="1" ht="15">
      <c r="B209" s="221"/>
      <c r="D209" s="206"/>
      <c r="G209" s="160"/>
      <c r="H209" s="160"/>
      <c r="I209" s="159">
        <f>SUMIF(Table10[Company],Companies[[#This Row],[Full company name]],Table10[Revenue value])</f>
        <v>0</v>
      </c>
    </row>
    <row r="210" spans="2:9" s="31" customFormat="1" ht="15">
      <c r="B210" s="221"/>
      <c r="D210" s="206"/>
      <c r="G210" s="160"/>
      <c r="H210" s="160"/>
      <c r="I210" s="159">
        <f>SUMIF(Table10[Company],Companies[[#This Row],[Full company name]],Table10[Revenue value])</f>
        <v>0</v>
      </c>
    </row>
    <row r="211" spans="2:9" s="31" customFormat="1" ht="15">
      <c r="B211" s="221"/>
      <c r="D211" s="206"/>
      <c r="G211" s="160"/>
      <c r="H211" s="160"/>
      <c r="I211" s="159">
        <f>SUMIF(Table10[Company],Companies[[#This Row],[Full company name]],Table10[Revenue value])</f>
        <v>0</v>
      </c>
    </row>
    <row r="212" spans="2:9" s="31" customFormat="1" ht="15">
      <c r="B212" s="221"/>
      <c r="D212" s="206"/>
      <c r="G212" s="160"/>
      <c r="H212" s="160"/>
      <c r="I212" s="159">
        <f>SUMIF(Table10[Company],Companies[[#This Row],[Full company name]],Table10[Revenue value])</f>
        <v>0</v>
      </c>
    </row>
    <row r="213" spans="2:9" s="31" customFormat="1" ht="15">
      <c r="B213" s="221"/>
      <c r="D213" s="206"/>
      <c r="G213" s="160"/>
      <c r="H213" s="160"/>
      <c r="I213" s="159">
        <f>SUMIF(Table10[Company],Companies[[#This Row],[Full company name]],Table10[Revenue value])</f>
        <v>0</v>
      </c>
    </row>
    <row r="214" spans="2:9" s="31" customFormat="1" ht="15">
      <c r="B214" s="221"/>
      <c r="D214" s="206"/>
      <c r="G214" s="160"/>
      <c r="H214" s="160"/>
      <c r="I214" s="159">
        <f>SUMIF(Table10[Company],Companies[[#This Row],[Full company name]],Table10[Revenue value])</f>
        <v>0</v>
      </c>
    </row>
    <row r="215" spans="2:9" s="31" customFormat="1" ht="15">
      <c r="B215" s="221"/>
      <c r="D215" s="206"/>
      <c r="G215" s="160"/>
      <c r="H215" s="160"/>
      <c r="I215" s="159">
        <f>SUMIF(Table10[Company],Companies[[#This Row],[Full company name]],Table10[Revenue value])</f>
        <v>0</v>
      </c>
    </row>
    <row r="216" spans="2:9" s="31" customFormat="1" ht="15">
      <c r="B216" s="221"/>
      <c r="D216" s="206"/>
      <c r="G216" s="160"/>
      <c r="H216" s="160"/>
      <c r="I216" s="159">
        <f>SUMIF(Table10[Company],Companies[[#This Row],[Full company name]],Table10[Revenue value])</f>
        <v>0</v>
      </c>
    </row>
    <row r="217" spans="2:9" s="31" customFormat="1" ht="15">
      <c r="B217" s="221"/>
      <c r="D217" s="206"/>
      <c r="G217" s="160"/>
      <c r="H217" s="160"/>
      <c r="I217" s="159">
        <f>SUMIF(Table10[Company],Companies[[#This Row],[Full company name]],Table10[Revenue value])</f>
        <v>0</v>
      </c>
    </row>
    <row r="218" spans="2:9" s="31" customFormat="1" ht="15">
      <c r="B218" s="221"/>
      <c r="D218" s="206"/>
      <c r="G218" s="160"/>
      <c r="H218" s="160"/>
      <c r="I218" s="159">
        <f>SUMIF(Table10[Company],Companies[[#This Row],[Full company name]],Table10[Revenue value])</f>
        <v>0</v>
      </c>
    </row>
    <row r="219" spans="2:9" s="31" customFormat="1" ht="15">
      <c r="B219" s="221"/>
      <c r="D219" s="206"/>
      <c r="G219" s="160"/>
      <c r="H219" s="160"/>
      <c r="I219" s="159">
        <f>SUMIF(Table10[Company],Companies[[#This Row],[Full company name]],Table10[Revenue value])</f>
        <v>0</v>
      </c>
    </row>
    <row r="220" spans="2:9" s="31" customFormat="1" ht="15">
      <c r="B220" s="221"/>
      <c r="D220" s="206"/>
      <c r="G220" s="160"/>
      <c r="H220" s="160"/>
      <c r="I220" s="159">
        <f>SUMIF(Table10[Company],Companies[[#This Row],[Full company name]],Table10[Revenue value])</f>
        <v>0</v>
      </c>
    </row>
    <row r="221" spans="2:9" s="31" customFormat="1" ht="15">
      <c r="B221" s="221"/>
      <c r="D221" s="206"/>
      <c r="G221" s="160"/>
      <c r="H221" s="160"/>
      <c r="I221" s="159">
        <f>SUMIF(Table10[Company],Companies[[#This Row],[Full company name]],Table10[Revenue value])</f>
        <v>0</v>
      </c>
    </row>
    <row r="222" spans="2:9" s="31" customFormat="1" ht="15">
      <c r="B222" s="221"/>
      <c r="D222" s="206"/>
      <c r="G222" s="160"/>
      <c r="H222" s="160"/>
      <c r="I222" s="159">
        <f>SUMIF(Table10[Company],Companies[[#This Row],[Full company name]],Table10[Revenue value])</f>
        <v>0</v>
      </c>
    </row>
    <row r="223" spans="2:9" s="31" customFormat="1" ht="15">
      <c r="B223" s="221"/>
      <c r="D223" s="206"/>
      <c r="G223" s="160"/>
      <c r="H223" s="160"/>
      <c r="I223" s="159">
        <f>SUMIF(Table10[Company],Companies[[#This Row],[Full company name]],Table10[Revenue value])</f>
        <v>0</v>
      </c>
    </row>
    <row r="224" spans="2:9" s="31" customFormat="1" ht="15">
      <c r="B224" s="221"/>
      <c r="D224" s="206"/>
      <c r="G224" s="160"/>
      <c r="H224" s="160"/>
      <c r="I224" s="159">
        <f>SUMIF(Table10[Company],Companies[[#This Row],[Full company name]],Table10[Revenue value])</f>
        <v>0</v>
      </c>
    </row>
    <row r="225" spans="2:9" s="31" customFormat="1" ht="15">
      <c r="B225" s="221"/>
      <c r="D225" s="206"/>
      <c r="G225" s="160"/>
      <c r="H225" s="160"/>
      <c r="I225" s="159">
        <f>SUMIF(Table10[Company],Companies[[#This Row],[Full company name]],Table10[Revenue value])</f>
        <v>0</v>
      </c>
    </row>
    <row r="226" spans="2:9" s="31" customFormat="1" ht="15">
      <c r="B226" s="221"/>
      <c r="D226" s="206"/>
      <c r="G226" s="160"/>
      <c r="H226" s="160"/>
      <c r="I226" s="159">
        <f>SUMIF(Table10[Company],Companies[[#This Row],[Full company name]],Table10[Revenue value])</f>
        <v>0</v>
      </c>
    </row>
    <row r="227" spans="2:9" s="31" customFormat="1" ht="15">
      <c r="B227" s="221"/>
      <c r="D227" s="206"/>
      <c r="G227" s="160"/>
      <c r="H227" s="160"/>
      <c r="I227" s="159">
        <f>SUMIF(Table10[Company],Companies[[#This Row],[Full company name]],Table10[Revenue value])</f>
        <v>0</v>
      </c>
    </row>
    <row r="228" spans="2:9" s="31" customFormat="1" ht="15">
      <c r="B228" s="221"/>
      <c r="D228" s="206"/>
      <c r="G228" s="160"/>
      <c r="H228" s="160"/>
      <c r="I228" s="159">
        <f>SUMIF(Table10[Company],Companies[[#This Row],[Full company name]],Table10[Revenue value])</f>
        <v>0</v>
      </c>
    </row>
    <row r="229" spans="2:9" s="31" customFormat="1" ht="15">
      <c r="B229" s="221"/>
      <c r="D229" s="206"/>
      <c r="G229" s="160"/>
      <c r="H229" s="160"/>
      <c r="I229" s="159">
        <f>SUMIF(Table10[Company],Companies[[#This Row],[Full company name]],Table10[Revenue value])</f>
        <v>0</v>
      </c>
    </row>
    <row r="230" spans="2:9" s="31" customFormat="1" ht="15">
      <c r="B230" s="221"/>
      <c r="D230" s="206"/>
      <c r="G230" s="160"/>
      <c r="H230" s="160"/>
      <c r="I230" s="159">
        <f>SUMIF(Table10[Company],Companies[[#This Row],[Full company name]],Table10[Revenue value])</f>
        <v>0</v>
      </c>
    </row>
    <row r="231" spans="2:9" s="31" customFormat="1" ht="15">
      <c r="B231" s="221"/>
      <c r="D231" s="206"/>
      <c r="G231" s="160"/>
      <c r="H231" s="160"/>
      <c r="I231" s="159">
        <f>SUMIF(Table10[Company],Companies[[#This Row],[Full company name]],Table10[Revenue value])</f>
        <v>0</v>
      </c>
    </row>
    <row r="232" spans="2:9" s="31" customFormat="1" ht="15">
      <c r="B232" s="221"/>
      <c r="D232" s="206"/>
      <c r="G232" s="160"/>
      <c r="H232" s="160"/>
      <c r="I232" s="159">
        <f>SUMIF(Table10[Company],Companies[[#This Row],[Full company name]],Table10[Revenue value])</f>
        <v>0</v>
      </c>
    </row>
    <row r="233" spans="2:9" s="31" customFormat="1" ht="15">
      <c r="B233" s="221"/>
      <c r="D233" s="206"/>
      <c r="G233" s="160"/>
      <c r="H233" s="160"/>
      <c r="I233" s="159">
        <f>SUMIF(Table10[Company],Companies[[#This Row],[Full company name]],Table10[Revenue value])</f>
        <v>0</v>
      </c>
    </row>
    <row r="234" spans="2:9" s="31" customFormat="1" ht="15">
      <c r="B234" s="221"/>
      <c r="D234" s="206"/>
      <c r="G234" s="160"/>
      <c r="H234" s="160"/>
      <c r="I234" s="159">
        <f>SUMIF(Table10[Company],Companies[[#This Row],[Full company name]],Table10[Revenue value])</f>
        <v>0</v>
      </c>
    </row>
    <row r="235" spans="2:9" s="31" customFormat="1" ht="15">
      <c r="B235" s="221"/>
      <c r="D235" s="206"/>
      <c r="G235" s="160"/>
      <c r="H235" s="160"/>
      <c r="I235" s="159">
        <f>SUMIF(Table10[Company],Companies[[#This Row],[Full company name]],Table10[Revenue value])</f>
        <v>0</v>
      </c>
    </row>
    <row r="236" spans="2:9" s="31" customFormat="1" ht="15">
      <c r="B236" s="221"/>
      <c r="D236" s="206"/>
      <c r="G236" s="160"/>
      <c r="H236" s="160"/>
      <c r="I236" s="159">
        <f>SUMIF(Table10[Company],Companies[[#This Row],[Full company name]],Table10[Revenue value])</f>
        <v>0</v>
      </c>
    </row>
    <row r="237" spans="2:9" s="31" customFormat="1" ht="15">
      <c r="B237" s="221"/>
      <c r="D237" s="206"/>
      <c r="G237" s="160"/>
      <c r="H237" s="160"/>
      <c r="I237" s="159">
        <f>SUMIF(Table10[Company],Companies[[#This Row],[Full company name]],Table10[Revenue value])</f>
        <v>0</v>
      </c>
    </row>
    <row r="238" spans="2:9" s="31" customFormat="1" ht="15">
      <c r="B238" s="221"/>
      <c r="D238" s="206"/>
      <c r="G238" s="160"/>
      <c r="H238" s="160"/>
      <c r="I238" s="159">
        <f>SUMIF(Table10[Company],Companies[[#This Row],[Full company name]],Table10[Revenue value])</f>
        <v>0</v>
      </c>
    </row>
    <row r="239" spans="2:9" s="31" customFormat="1" ht="15">
      <c r="B239" s="221"/>
      <c r="D239" s="206"/>
      <c r="G239" s="160"/>
      <c r="H239" s="160"/>
      <c r="I239" s="159">
        <f>SUMIF(Table10[Company],Companies[[#This Row],[Full company name]],Table10[Revenue value])</f>
        <v>0</v>
      </c>
    </row>
    <row r="240" spans="2:9" s="31" customFormat="1" ht="15">
      <c r="B240" s="221"/>
      <c r="D240" s="206"/>
      <c r="G240" s="160"/>
      <c r="H240" s="160"/>
      <c r="I240" s="159">
        <f>SUMIF(Table10[Company],Companies[[#This Row],[Full company name]],Table10[Revenue value])</f>
        <v>0</v>
      </c>
    </row>
    <row r="241" spans="2:10" s="31" customFormat="1" ht="15">
      <c r="B241" s="221"/>
      <c r="D241" s="206"/>
      <c r="G241" s="160"/>
      <c r="H241" s="160"/>
      <c r="I241" s="159">
        <f>SUMIF(Table10[Company],Companies[[#This Row],[Full company name]],Table10[Revenue value])</f>
        <v>0</v>
      </c>
    </row>
    <row r="242" spans="2:10" s="31" customFormat="1" ht="15">
      <c r="B242" s="221"/>
      <c r="D242" s="206"/>
      <c r="G242" s="160"/>
      <c r="H242" s="160"/>
      <c r="I242" s="159">
        <f>SUMIF(Table10[Company],Companies[[#This Row],[Full company name]],Table10[Revenue value])</f>
        <v>0</v>
      </c>
    </row>
    <row r="243" spans="2:10" s="31" customFormat="1" ht="15">
      <c r="B243" s="221"/>
      <c r="D243" s="206"/>
      <c r="G243" s="160"/>
      <c r="H243" s="160"/>
      <c r="I243" s="159">
        <f>SUMIF(Table10[Company],Companies[[#This Row],[Full company name]],Table10[Revenue value])</f>
        <v>0</v>
      </c>
    </row>
    <row r="244" spans="2:10" s="31" customFormat="1" ht="15">
      <c r="B244" s="221"/>
      <c r="D244" s="206"/>
      <c r="G244" s="160"/>
      <c r="H244" s="160"/>
      <c r="I244" s="159">
        <f>SUMIF(Table10[Company],Companies[[#This Row],[Full company name]],Table10[Revenue value])</f>
        <v>0</v>
      </c>
    </row>
    <row r="245" spans="2:10" s="31" customFormat="1" ht="15">
      <c r="B245" s="221"/>
      <c r="D245" s="206"/>
      <c r="G245" s="160"/>
      <c r="H245" s="160"/>
      <c r="I245" s="159">
        <f>SUMIF(Table10[Company],Companies[[#This Row],[Full company name]],Table10[Revenue value])</f>
        <v>0</v>
      </c>
    </row>
    <row r="246" spans="2:10" s="31" customFormat="1" ht="15">
      <c r="B246" s="221"/>
      <c r="D246" s="206"/>
      <c r="G246" s="160"/>
      <c r="H246" s="160"/>
      <c r="I246" s="159">
        <f>SUMIF(Table10[Company],Companies[[#This Row],[Full company name]],Table10[Revenue value])</f>
        <v>0</v>
      </c>
    </row>
    <row r="247" spans="2:10" s="31" customFormat="1" ht="15">
      <c r="B247" s="221"/>
      <c r="D247" s="206"/>
      <c r="G247" s="160"/>
      <c r="H247" s="160"/>
      <c r="I247" s="159">
        <f>SUMIF(Table10[Company],Companies[[#This Row],[Full company name]],Table10[Revenue value])</f>
        <v>0</v>
      </c>
    </row>
    <row r="248" spans="2:10" s="31" customFormat="1" ht="15">
      <c r="B248" s="221"/>
      <c r="D248" s="206"/>
      <c r="G248" s="160"/>
      <c r="H248" s="160"/>
      <c r="I248" s="159">
        <f>SUMIF(Table10[Company],Companies[[#This Row],[Full company name]],Table10[Revenue value])</f>
        <v>0</v>
      </c>
    </row>
    <row r="249" spans="2:10" s="31" customFormat="1" ht="15">
      <c r="B249" s="221"/>
      <c r="D249" s="206"/>
      <c r="G249" s="160"/>
      <c r="H249" s="160"/>
      <c r="I249" s="159">
        <f>SUMIF(Table10[Company],Companies[[#This Row],[Full company name]],Table10[Revenue value])</f>
        <v>0</v>
      </c>
    </row>
    <row r="250" spans="2:10" s="31" customFormat="1" ht="15">
      <c r="B250" s="221"/>
      <c r="D250" s="206"/>
      <c r="G250" s="160"/>
      <c r="H250" s="160"/>
      <c r="I250" s="159">
        <f>SUMIF(Table10[Company],Companies[[#This Row],[Full company name]],Table10[Revenue value])</f>
        <v>0</v>
      </c>
    </row>
    <row r="251" spans="2:10" s="31" customFormat="1" ht="15">
      <c r="B251" s="221"/>
      <c r="D251" s="206"/>
      <c r="G251" s="160"/>
      <c r="H251" s="160"/>
      <c r="I251" s="159">
        <f>SUMIF(Table10[Company],Companies[[#This Row],[Full company name]],Table10[Revenue value])</f>
        <v>0</v>
      </c>
    </row>
    <row r="252" spans="2:10" s="31" customFormat="1" ht="15">
      <c r="B252" s="31" t="s">
        <v>306</v>
      </c>
      <c r="D252" s="206" t="s">
        <v>308</v>
      </c>
      <c r="G252" s="160" t="s">
        <v>77</v>
      </c>
      <c r="H252" s="160" t="s">
        <v>77</v>
      </c>
      <c r="I252" s="159">
        <f>SUMIF(Table10[Company],Companies[[#This Row],[Full company name]],Table10[Revenue value])</f>
        <v>0</v>
      </c>
    </row>
    <row r="253" spans="2:10" s="31" customFormat="1" ht="15">
      <c r="C253" s="206"/>
      <c r="F253" s="160"/>
      <c r="G253" s="160"/>
    </row>
    <row r="254" spans="2:10" s="31" customFormat="1" ht="18.95">
      <c r="B254" s="296" t="s">
        <v>563</v>
      </c>
      <c r="C254" s="296"/>
      <c r="D254" s="296"/>
      <c r="E254" s="296"/>
      <c r="F254" s="296"/>
      <c r="G254" s="296"/>
      <c r="H254" s="296"/>
      <c r="I254" s="296"/>
      <c r="J254" s="296"/>
    </row>
    <row r="255" spans="2:10" s="31" customFormat="1" ht="15">
      <c r="B255" s="156" t="s">
        <v>564</v>
      </c>
      <c r="C255" s="217" t="s">
        <v>565</v>
      </c>
      <c r="D255" s="217" t="s">
        <v>566</v>
      </c>
      <c r="E255" s="217" t="s">
        <v>567</v>
      </c>
      <c r="F255" s="206" t="s">
        <v>568</v>
      </c>
      <c r="G255" s="206" t="s">
        <v>569</v>
      </c>
      <c r="H255" s="206" t="s">
        <v>570</v>
      </c>
      <c r="I255" s="206" t="s">
        <v>571</v>
      </c>
      <c r="J255" s="206" t="s">
        <v>572</v>
      </c>
    </row>
    <row r="256" spans="2:10" s="31" customFormat="1" ht="15">
      <c r="B256" s="206"/>
      <c r="C256" s="217"/>
      <c r="D256" s="217"/>
      <c r="E256" s="217"/>
      <c r="F256" s="217"/>
      <c r="H256" s="31" t="s">
        <v>203</v>
      </c>
      <c r="J256" s="31" t="s">
        <v>573</v>
      </c>
    </row>
    <row r="257" spans="1:34" s="31" customFormat="1" ht="15">
      <c r="B257" s="206"/>
      <c r="C257" s="217"/>
      <c r="D257" s="217"/>
      <c r="E257" s="217"/>
      <c r="F257" s="217"/>
      <c r="H257" s="31" t="s">
        <v>574</v>
      </c>
      <c r="J257" s="31" t="s">
        <v>573</v>
      </c>
    </row>
    <row r="258" spans="1:34" s="31" customFormat="1" ht="15">
      <c r="B258" s="206"/>
      <c r="C258" s="217"/>
      <c r="D258" s="217"/>
      <c r="E258" s="217"/>
      <c r="F258" s="217"/>
      <c r="H258" s="31" t="s">
        <v>193</v>
      </c>
      <c r="J258" s="31" t="s">
        <v>573</v>
      </c>
    </row>
    <row r="259" spans="1:34" s="31" customFormat="1" ht="15">
      <c r="B259" s="206"/>
      <c r="C259" s="217"/>
      <c r="D259" s="217"/>
      <c r="E259" s="217"/>
      <c r="F259" s="217"/>
      <c r="H259" s="31" t="s">
        <v>193</v>
      </c>
      <c r="J259" s="31" t="s">
        <v>573</v>
      </c>
    </row>
    <row r="260" spans="1:34" s="31" customFormat="1" ht="15">
      <c r="B260" s="206"/>
      <c r="C260" s="217"/>
      <c r="D260" s="217"/>
      <c r="E260" s="217"/>
      <c r="F260" s="217"/>
      <c r="H260" s="31" t="s">
        <v>190</v>
      </c>
      <c r="J260" s="31" t="s">
        <v>573</v>
      </c>
    </row>
    <row r="261" spans="1:34" s="31" customFormat="1" ht="15">
      <c r="B261" s="206"/>
      <c r="C261" s="217"/>
      <c r="D261" s="217"/>
      <c r="E261" s="217"/>
      <c r="F261" s="217"/>
      <c r="H261" s="31" t="s">
        <v>204</v>
      </c>
      <c r="J261" s="31" t="s">
        <v>573</v>
      </c>
    </row>
    <row r="262" spans="1:34" s="31" customFormat="1" ht="15">
      <c r="B262" s="25"/>
      <c r="C262" s="217"/>
      <c r="D262" s="217"/>
      <c r="E262" s="217"/>
      <c r="F262" s="217"/>
      <c r="H262" s="31" t="s">
        <v>204</v>
      </c>
      <c r="J262" s="31" t="s">
        <v>573</v>
      </c>
    </row>
    <row r="263" spans="1:34" s="31" customFormat="1" ht="15">
      <c r="B263" s="206"/>
      <c r="C263" s="217"/>
      <c r="D263" s="217"/>
      <c r="E263" s="217"/>
      <c r="F263" s="217"/>
      <c r="H263" s="31" t="s">
        <v>204</v>
      </c>
      <c r="J263" s="31" t="s">
        <v>573</v>
      </c>
    </row>
    <row r="264" spans="1:34" ht="15">
      <c r="A264" s="206"/>
      <c r="B264" s="206"/>
      <c r="C264" s="217"/>
      <c r="D264" s="217"/>
      <c r="E264" s="217"/>
      <c r="F264" s="217"/>
      <c r="G264" s="206"/>
      <c r="H264" s="31" t="s">
        <v>204</v>
      </c>
      <c r="I264" s="206"/>
      <c r="J264" s="31" t="s">
        <v>573</v>
      </c>
      <c r="K264" s="206"/>
      <c r="L264" s="206"/>
      <c r="M264" s="206"/>
      <c r="N264" s="206"/>
      <c r="O264" s="206"/>
      <c r="P264" s="206"/>
      <c r="Q264" s="206"/>
      <c r="R264" s="206"/>
      <c r="S264" s="206"/>
      <c r="T264" s="206"/>
      <c r="U264" s="206"/>
      <c r="V264" s="206"/>
      <c r="W264" s="206"/>
      <c r="X264" s="206"/>
      <c r="Y264" s="206"/>
      <c r="Z264" s="206"/>
      <c r="AA264" s="206"/>
      <c r="AB264" s="206"/>
      <c r="AC264" s="206"/>
      <c r="AD264" s="206"/>
      <c r="AE264" s="206"/>
      <c r="AF264" s="206"/>
      <c r="AG264" s="206"/>
      <c r="AH264" s="206"/>
    </row>
    <row r="265" spans="1:34" ht="15">
      <c r="A265" s="206"/>
      <c r="B265" s="206"/>
      <c r="C265" s="217"/>
      <c r="D265" s="217"/>
      <c r="E265" s="217"/>
      <c r="F265" s="217"/>
      <c r="G265" s="206"/>
      <c r="H265" s="31" t="s">
        <v>204</v>
      </c>
      <c r="I265" s="206"/>
      <c r="J265" s="31" t="s">
        <v>573</v>
      </c>
      <c r="K265" s="206"/>
      <c r="L265" s="206"/>
      <c r="M265" s="206"/>
      <c r="N265" s="206"/>
      <c r="O265" s="206"/>
      <c r="P265" s="206"/>
      <c r="Q265" s="206"/>
      <c r="R265" s="206"/>
      <c r="S265" s="206"/>
      <c r="T265" s="206"/>
      <c r="U265" s="206"/>
      <c r="V265" s="206"/>
      <c r="W265" s="206"/>
      <c r="X265" s="206"/>
      <c r="Y265" s="206"/>
      <c r="Z265" s="206"/>
      <c r="AA265" s="206"/>
      <c r="AB265" s="206"/>
      <c r="AC265" s="206"/>
      <c r="AD265" s="206"/>
      <c r="AE265" s="206"/>
      <c r="AF265" s="206"/>
      <c r="AG265" s="206"/>
      <c r="AH265" s="206"/>
    </row>
    <row r="266" spans="1:34" ht="15">
      <c r="A266" s="206"/>
      <c r="B266" s="206"/>
      <c r="C266" s="217"/>
      <c r="D266" s="217"/>
      <c r="E266" s="217"/>
      <c r="F266" s="217"/>
      <c r="G266" s="206"/>
      <c r="H266" s="31" t="s">
        <v>204</v>
      </c>
      <c r="I266" s="206"/>
      <c r="J266" s="31" t="s">
        <v>573</v>
      </c>
      <c r="K266" s="206"/>
      <c r="L266" s="206"/>
      <c r="M266" s="206"/>
      <c r="N266" s="206"/>
      <c r="O266" s="206"/>
      <c r="P266" s="206"/>
      <c r="Q266" s="206"/>
      <c r="R266" s="206"/>
      <c r="S266" s="206"/>
      <c r="T266" s="206"/>
      <c r="U266" s="206"/>
      <c r="V266" s="206"/>
      <c r="W266" s="206"/>
      <c r="X266" s="206"/>
      <c r="Y266" s="206"/>
      <c r="Z266" s="206"/>
      <c r="AA266" s="206"/>
      <c r="AB266" s="206"/>
      <c r="AC266" s="206"/>
      <c r="AD266" s="206"/>
      <c r="AE266" s="206"/>
      <c r="AF266" s="206"/>
      <c r="AG266" s="206"/>
      <c r="AH266" s="206"/>
    </row>
    <row r="267" spans="1:34" s="31" customFormat="1" ht="15">
      <c r="B267" s="206"/>
      <c r="C267" s="217"/>
      <c r="D267" s="217"/>
      <c r="E267" s="217"/>
      <c r="F267" s="217"/>
      <c r="H267" s="31" t="s">
        <v>204</v>
      </c>
      <c r="J267" s="31" t="s">
        <v>573</v>
      </c>
    </row>
    <row r="268" spans="1:34" s="31" customFormat="1" ht="15">
      <c r="B268" s="206"/>
      <c r="C268" s="217"/>
      <c r="D268" s="217"/>
      <c r="E268" s="217"/>
      <c r="F268" s="217"/>
      <c r="H268" s="31" t="s">
        <v>204</v>
      </c>
      <c r="J268" s="31" t="s">
        <v>573</v>
      </c>
    </row>
    <row r="269" spans="1:34" s="31" customFormat="1" ht="15">
      <c r="B269" s="206"/>
      <c r="C269" s="217"/>
      <c r="D269" s="217"/>
      <c r="E269" s="217"/>
      <c r="F269" s="217"/>
      <c r="H269" s="31" t="s">
        <v>204</v>
      </c>
      <c r="J269" s="31" t="s">
        <v>573</v>
      </c>
    </row>
    <row r="270" spans="1:34" ht="15">
      <c r="A270" s="206"/>
      <c r="B270" s="206"/>
      <c r="C270" s="217"/>
      <c r="D270" s="217"/>
      <c r="E270" s="217"/>
      <c r="F270" s="217"/>
      <c r="G270" s="206"/>
      <c r="H270" s="31" t="s">
        <v>204</v>
      </c>
      <c r="I270" s="206"/>
      <c r="J270" s="31" t="s">
        <v>573</v>
      </c>
      <c r="K270" s="206"/>
      <c r="L270" s="206"/>
      <c r="M270" s="206"/>
      <c r="N270" s="206"/>
      <c r="O270" s="206"/>
      <c r="P270" s="206"/>
      <c r="Q270" s="206"/>
      <c r="R270" s="206"/>
      <c r="S270" s="206"/>
      <c r="T270" s="206"/>
      <c r="U270" s="206"/>
      <c r="V270" s="206"/>
      <c r="W270" s="206"/>
      <c r="X270" s="206"/>
      <c r="Y270" s="206"/>
      <c r="Z270" s="206"/>
      <c r="AA270" s="206"/>
      <c r="AB270" s="206"/>
      <c r="AC270" s="206"/>
      <c r="AD270" s="206"/>
      <c r="AE270" s="206"/>
      <c r="AF270" s="206"/>
      <c r="AG270" s="206"/>
      <c r="AH270" s="206"/>
    </row>
    <row r="271" spans="1:34" s="31" customFormat="1" ht="15">
      <c r="B271" s="206"/>
      <c r="C271" s="217"/>
      <c r="D271" s="217"/>
      <c r="E271" s="217"/>
      <c r="F271" s="217"/>
      <c r="H271" s="31" t="s">
        <v>204</v>
      </c>
      <c r="J271" s="31" t="s">
        <v>573</v>
      </c>
    </row>
    <row r="272" spans="1:34" ht="15">
      <c r="A272" s="206"/>
      <c r="B272" s="31" t="s">
        <v>306</v>
      </c>
      <c r="C272" s="217"/>
      <c r="D272" s="217"/>
      <c r="E272" s="217"/>
      <c r="F272" s="217"/>
      <c r="G272" s="206"/>
      <c r="H272" s="31" t="s">
        <v>204</v>
      </c>
      <c r="I272" s="206"/>
      <c r="J272" s="31" t="s">
        <v>573</v>
      </c>
      <c r="K272" s="206"/>
      <c r="L272" s="206"/>
      <c r="M272" s="206"/>
      <c r="N272" s="206"/>
      <c r="O272" s="206"/>
      <c r="P272" s="206"/>
      <c r="Q272" s="206"/>
      <c r="R272" s="206"/>
      <c r="S272" s="206"/>
      <c r="T272" s="206"/>
      <c r="U272" s="206"/>
      <c r="V272" s="206"/>
      <c r="W272" s="206"/>
      <c r="X272" s="206"/>
      <c r="Y272" s="206"/>
      <c r="Z272" s="206"/>
      <c r="AA272" s="206"/>
      <c r="AB272" s="206"/>
      <c r="AC272" s="206"/>
      <c r="AD272" s="206"/>
      <c r="AE272" s="206"/>
      <c r="AF272" s="206"/>
      <c r="AG272" s="206"/>
      <c r="AH272" s="206"/>
    </row>
    <row r="273" spans="1:34" s="31" customFormat="1" ht="15.6" thickBot="1">
      <c r="B273" s="101"/>
      <c r="C273" s="73"/>
      <c r="D273" s="74"/>
      <c r="E273" s="73"/>
      <c r="F273" s="84"/>
      <c r="G273" s="84"/>
      <c r="H273" s="84"/>
      <c r="I273" s="84"/>
      <c r="J273" s="84"/>
    </row>
    <row r="274" spans="1:34" ht="15">
      <c r="A274" s="206"/>
      <c r="B274" s="25"/>
      <c r="C274" s="25"/>
      <c r="D274" s="25"/>
      <c r="E274" s="25"/>
      <c r="F274" s="206"/>
      <c r="G274" s="206"/>
      <c r="H274" s="206"/>
      <c r="I274" s="206"/>
      <c r="J274" s="206"/>
      <c r="K274" s="206"/>
      <c r="L274" s="206"/>
      <c r="M274" s="206"/>
      <c r="N274" s="206"/>
      <c r="O274" s="206"/>
      <c r="P274" s="206"/>
      <c r="Q274" s="206"/>
      <c r="R274" s="206"/>
      <c r="S274" s="206"/>
      <c r="T274" s="206"/>
      <c r="U274" s="206"/>
      <c r="V274" s="206"/>
      <c r="W274" s="206"/>
      <c r="X274" s="206"/>
      <c r="Y274" s="206"/>
      <c r="Z274" s="206"/>
      <c r="AA274" s="206"/>
      <c r="AB274" s="206"/>
      <c r="AC274" s="206"/>
      <c r="AD274" s="206"/>
      <c r="AE274" s="206"/>
      <c r="AF274" s="206"/>
      <c r="AG274" s="206"/>
      <c r="AH274" s="206"/>
    </row>
    <row r="275" spans="1:34" s="31" customFormat="1" ht="15.6" thickBot="1">
      <c r="B275" s="287" t="s">
        <v>33</v>
      </c>
      <c r="C275" s="288"/>
      <c r="D275" s="288"/>
      <c r="E275" s="288"/>
      <c r="F275" s="288"/>
      <c r="G275" s="288"/>
      <c r="H275" s="288"/>
      <c r="I275" s="288"/>
      <c r="J275" s="288"/>
    </row>
    <row r="276" spans="1:34" s="31" customFormat="1" ht="15">
      <c r="B276" s="289" t="s">
        <v>34</v>
      </c>
      <c r="C276" s="290"/>
      <c r="D276" s="290"/>
      <c r="E276" s="290"/>
      <c r="F276" s="290"/>
      <c r="G276" s="290"/>
      <c r="H276" s="290"/>
      <c r="I276" s="290"/>
      <c r="J276" s="290"/>
    </row>
    <row r="277" spans="1:34" ht="15.6" thickBot="1">
      <c r="A277" s="206"/>
      <c r="B277" s="25"/>
      <c r="C277" s="25"/>
      <c r="D277" s="25"/>
      <c r="E277" s="25"/>
      <c r="F277" s="206"/>
      <c r="G277" s="206"/>
      <c r="H277" s="206"/>
      <c r="I277" s="206"/>
      <c r="J277" s="206"/>
      <c r="K277" s="206"/>
      <c r="L277" s="206"/>
      <c r="M277" s="206"/>
      <c r="N277" s="206"/>
      <c r="O277" s="206"/>
      <c r="P277" s="206"/>
      <c r="Q277" s="206"/>
      <c r="R277" s="206"/>
      <c r="S277" s="206"/>
      <c r="T277" s="206"/>
      <c r="U277" s="206"/>
      <c r="V277" s="206"/>
      <c r="W277" s="206"/>
      <c r="X277" s="206"/>
      <c r="Y277" s="206"/>
      <c r="Z277" s="206"/>
      <c r="AA277" s="206"/>
      <c r="AB277" s="206"/>
      <c r="AC277" s="206"/>
      <c r="AD277" s="206"/>
      <c r="AE277" s="206"/>
      <c r="AF277" s="206"/>
      <c r="AG277" s="206"/>
      <c r="AH277" s="206"/>
    </row>
    <row r="278" spans="1:34" ht="15">
      <c r="A278" s="206"/>
      <c r="B278" s="284" t="s">
        <v>35</v>
      </c>
      <c r="C278" s="284"/>
      <c r="D278" s="284"/>
      <c r="E278" s="284"/>
      <c r="F278" s="284"/>
      <c r="G278" s="284"/>
      <c r="H278" s="284"/>
      <c r="I278" s="284"/>
      <c r="J278" s="284"/>
      <c r="K278" s="206"/>
      <c r="L278" s="206"/>
      <c r="M278" s="206"/>
      <c r="N278" s="206"/>
      <c r="O278" s="206"/>
      <c r="P278" s="206"/>
      <c r="Q278" s="206"/>
      <c r="R278" s="206"/>
      <c r="S278" s="206"/>
      <c r="T278" s="206"/>
      <c r="U278" s="206"/>
      <c r="V278" s="206"/>
      <c r="W278" s="206"/>
      <c r="X278" s="206"/>
      <c r="Y278" s="206"/>
      <c r="Z278" s="206"/>
      <c r="AA278" s="206"/>
      <c r="AB278" s="206"/>
      <c r="AC278" s="206"/>
      <c r="AD278" s="206"/>
      <c r="AE278" s="206"/>
      <c r="AF278" s="206"/>
      <c r="AG278" s="206"/>
      <c r="AH278" s="206"/>
    </row>
    <row r="279" spans="1:34" ht="16.5" customHeight="1">
      <c r="A279" s="206"/>
      <c r="B279" s="266" t="s">
        <v>36</v>
      </c>
      <c r="C279" s="266"/>
      <c r="D279" s="266"/>
      <c r="E279" s="266"/>
      <c r="F279" s="266"/>
      <c r="G279" s="266"/>
      <c r="H279" s="266"/>
      <c r="I279" s="266"/>
      <c r="J279" s="266"/>
      <c r="K279" s="206"/>
      <c r="L279" s="206"/>
      <c r="M279" s="206"/>
      <c r="N279" s="206"/>
      <c r="O279" s="206"/>
      <c r="P279" s="206"/>
      <c r="Q279" s="206"/>
      <c r="R279" s="206"/>
      <c r="S279" s="206"/>
      <c r="T279" s="206"/>
      <c r="U279" s="206"/>
      <c r="V279" s="206"/>
      <c r="W279" s="206"/>
      <c r="X279" s="206"/>
      <c r="Y279" s="206"/>
      <c r="Z279" s="206"/>
      <c r="AA279" s="206"/>
      <c r="AB279" s="206"/>
      <c r="AC279" s="206"/>
      <c r="AD279" s="206"/>
      <c r="AE279" s="206"/>
      <c r="AF279" s="206"/>
      <c r="AG279" s="206"/>
      <c r="AH279" s="206"/>
    </row>
    <row r="280" spans="1:34" ht="15">
      <c r="A280" s="206"/>
      <c r="B280" s="277" t="s">
        <v>38</v>
      </c>
      <c r="C280" s="277"/>
      <c r="D280" s="277"/>
      <c r="E280" s="277"/>
      <c r="F280" s="277"/>
      <c r="G280" s="277"/>
      <c r="H280" s="277"/>
      <c r="I280" s="277"/>
      <c r="J280" s="277"/>
      <c r="K280" s="206"/>
      <c r="L280" s="206"/>
      <c r="M280" s="206"/>
      <c r="N280" s="206"/>
      <c r="O280" s="206"/>
      <c r="P280" s="206"/>
      <c r="Q280" s="206"/>
      <c r="R280" s="206"/>
      <c r="S280" s="206"/>
      <c r="T280" s="206"/>
      <c r="U280" s="206"/>
      <c r="V280" s="206"/>
      <c r="W280" s="206"/>
      <c r="X280" s="206"/>
      <c r="Y280" s="206"/>
      <c r="Z280" s="206"/>
      <c r="AA280" s="206"/>
      <c r="AB280" s="206"/>
      <c r="AC280" s="206"/>
      <c r="AD280" s="206"/>
      <c r="AE280" s="206"/>
      <c r="AF280" s="206"/>
      <c r="AG280" s="206"/>
      <c r="AH280" s="206"/>
    </row>
    <row r="281" spans="1:34" ht="15">
      <c r="A281" s="206"/>
      <c r="B281" s="292"/>
      <c r="C281" s="292"/>
      <c r="D281" s="292"/>
      <c r="E281" s="292"/>
      <c r="F281" s="292"/>
      <c r="G281" s="292"/>
      <c r="H281" s="292"/>
      <c r="I281" s="292"/>
      <c r="J281" s="292"/>
      <c r="K281" s="206"/>
      <c r="L281" s="206"/>
      <c r="M281" s="206"/>
      <c r="N281" s="206"/>
      <c r="O281" s="206"/>
      <c r="P281" s="206"/>
      <c r="Q281" s="206"/>
      <c r="R281" s="206"/>
      <c r="S281" s="206"/>
      <c r="T281" s="206"/>
      <c r="U281" s="206"/>
      <c r="V281" s="206"/>
      <c r="W281" s="206"/>
      <c r="X281" s="206"/>
      <c r="Y281" s="206"/>
      <c r="Z281" s="206"/>
      <c r="AA281" s="206"/>
      <c r="AB281" s="206"/>
      <c r="AC281" s="206"/>
      <c r="AD281" s="206"/>
      <c r="AE281" s="206"/>
      <c r="AF281" s="206"/>
      <c r="AG281" s="206"/>
      <c r="AH281" s="206"/>
    </row>
    <row r="282" spans="1:34" ht="15">
      <c r="A282" s="206"/>
      <c r="B282" s="206"/>
      <c r="C282" s="206"/>
      <c r="D282" s="206"/>
      <c r="E282" s="206"/>
      <c r="F282" s="206"/>
      <c r="G282" s="206"/>
      <c r="H282" s="206"/>
      <c r="I282" s="206"/>
      <c r="J282" s="206"/>
      <c r="K282" s="206"/>
      <c r="L282" s="206"/>
      <c r="M282" s="206"/>
      <c r="N282" s="206"/>
      <c r="O282" s="206"/>
      <c r="P282" s="206"/>
      <c r="Q282" s="206"/>
      <c r="R282" s="206"/>
      <c r="S282" s="206"/>
      <c r="T282" s="206"/>
      <c r="U282" s="206"/>
      <c r="V282" s="206"/>
      <c r="W282" s="206"/>
      <c r="X282" s="206"/>
      <c r="Y282" s="206"/>
      <c r="Z282" s="206"/>
      <c r="AA282" s="206"/>
      <c r="AB282" s="206"/>
      <c r="AC282" s="206"/>
      <c r="AD282" s="206"/>
      <c r="AE282" s="206"/>
      <c r="AF282" s="206"/>
      <c r="AG282" s="206"/>
      <c r="AH282" s="206"/>
    </row>
    <row r="283" spans="1:34" ht="15">
      <c r="A283" s="206"/>
      <c r="B283" s="206"/>
      <c r="C283" s="206"/>
      <c r="D283" s="206"/>
      <c r="E283" s="206"/>
      <c r="F283" s="206"/>
      <c r="G283" s="206"/>
      <c r="H283" s="206"/>
      <c r="I283" s="206"/>
      <c r="J283" s="206"/>
      <c r="K283" s="206"/>
      <c r="L283" s="206"/>
      <c r="M283" s="206"/>
      <c r="N283" s="206"/>
      <c r="O283" s="206"/>
      <c r="P283" s="206"/>
      <c r="Q283" s="206"/>
      <c r="R283" s="206"/>
      <c r="S283" s="206"/>
      <c r="T283" s="206"/>
      <c r="U283" s="206"/>
      <c r="V283" s="206"/>
      <c r="W283" s="206"/>
      <c r="X283" s="206"/>
      <c r="Y283" s="206"/>
      <c r="Z283" s="206"/>
      <c r="AA283" s="206"/>
      <c r="AB283" s="206"/>
      <c r="AC283" s="206"/>
      <c r="AD283" s="206"/>
      <c r="AE283" s="206"/>
      <c r="AF283" s="206"/>
      <c r="AG283" s="206"/>
      <c r="AH283" s="206"/>
    </row>
    <row r="284" spans="1:34" ht="15">
      <c r="A284" s="206"/>
      <c r="B284" s="206"/>
      <c r="C284" s="206"/>
      <c r="D284" s="206"/>
      <c r="E284" s="206"/>
      <c r="F284" s="206"/>
      <c r="G284" s="206"/>
      <c r="H284" s="206"/>
      <c r="I284" s="206"/>
      <c r="J284" s="206"/>
      <c r="K284" s="206"/>
      <c r="L284" s="206"/>
      <c r="M284" s="206"/>
      <c r="N284" s="206"/>
      <c r="O284" s="206"/>
      <c r="P284" s="206"/>
      <c r="Q284" s="206"/>
      <c r="R284" s="206"/>
      <c r="S284" s="206"/>
      <c r="T284" s="206"/>
      <c r="U284" s="206"/>
      <c r="V284" s="206"/>
      <c r="W284" s="206"/>
      <c r="X284" s="206"/>
      <c r="Y284" s="206"/>
      <c r="Z284" s="206"/>
      <c r="AA284" s="206"/>
      <c r="AB284" s="206"/>
      <c r="AC284" s="206"/>
      <c r="AD284" s="206"/>
      <c r="AE284" s="206"/>
      <c r="AF284" s="206"/>
      <c r="AG284" s="206"/>
      <c r="AH284" s="206"/>
    </row>
    <row r="285" spans="1:34" ht="15">
      <c r="A285" s="206"/>
      <c r="B285" s="206"/>
      <c r="C285" s="206"/>
      <c r="D285" s="206"/>
      <c r="E285" s="206"/>
      <c r="F285" s="206"/>
      <c r="G285" s="206"/>
      <c r="H285" s="206"/>
      <c r="I285" s="206"/>
      <c r="J285" s="206"/>
      <c r="K285" s="206"/>
      <c r="L285" s="206"/>
      <c r="M285" s="206"/>
      <c r="N285" s="206"/>
      <c r="O285" s="206"/>
      <c r="P285" s="206"/>
      <c r="Q285" s="206"/>
      <c r="R285" s="206"/>
      <c r="S285" s="206"/>
      <c r="T285" s="206"/>
      <c r="U285" s="206"/>
      <c r="V285" s="206"/>
      <c r="W285" s="206"/>
      <c r="X285" s="206"/>
      <c r="Y285" s="206"/>
      <c r="Z285" s="206"/>
      <c r="AA285" s="206"/>
      <c r="AB285" s="206"/>
      <c r="AC285" s="206"/>
      <c r="AD285" s="206"/>
      <c r="AE285" s="206"/>
      <c r="AF285" s="206"/>
      <c r="AG285" s="206"/>
      <c r="AH285" s="206"/>
    </row>
    <row r="286" spans="1:34" s="31" customFormat="1" ht="15">
      <c r="B286" s="206"/>
      <c r="C286" s="206"/>
      <c r="D286" s="206"/>
      <c r="E286" s="206"/>
    </row>
    <row r="287" spans="1:34" ht="15">
      <c r="A287" s="206"/>
      <c r="B287" s="206"/>
      <c r="C287" s="206"/>
      <c r="D287" s="206"/>
      <c r="E287" s="206"/>
      <c r="F287" s="206"/>
      <c r="G287" s="206"/>
      <c r="H287" s="206"/>
      <c r="I287" s="206"/>
      <c r="J287" s="206"/>
      <c r="K287" s="206"/>
      <c r="L287" s="206"/>
      <c r="M287" s="206"/>
      <c r="N287" s="206"/>
      <c r="O287" s="206"/>
      <c r="P287" s="206"/>
      <c r="Q287" s="206"/>
      <c r="R287" s="206"/>
      <c r="S287" s="206"/>
      <c r="T287" s="206"/>
      <c r="U287" s="206"/>
      <c r="V287" s="206"/>
      <c r="W287" s="206"/>
      <c r="X287" s="206"/>
      <c r="Y287" s="206"/>
      <c r="Z287" s="206"/>
      <c r="AA287" s="206"/>
      <c r="AB287" s="206"/>
      <c r="AC287" s="206"/>
      <c r="AD287" s="206"/>
      <c r="AE287" s="206"/>
      <c r="AF287" s="206"/>
      <c r="AG287" s="206"/>
      <c r="AH287" s="206"/>
    </row>
    <row r="288" spans="1:34" ht="15">
      <c r="A288" s="206"/>
      <c r="B288" s="206"/>
      <c r="C288" s="206"/>
      <c r="D288" s="206"/>
      <c r="E288" s="206"/>
      <c r="F288" s="206"/>
      <c r="G288" s="206"/>
      <c r="H288" s="206"/>
      <c r="I288" s="206"/>
      <c r="J288" s="206"/>
      <c r="K288" s="206"/>
      <c r="L288" s="206"/>
      <c r="M288" s="206"/>
      <c r="N288" s="206"/>
      <c r="O288" s="206"/>
      <c r="P288" s="206"/>
      <c r="Q288" s="206"/>
      <c r="R288" s="206"/>
      <c r="S288" s="206"/>
      <c r="T288" s="206"/>
      <c r="U288" s="206"/>
      <c r="V288" s="206"/>
      <c r="W288" s="206"/>
      <c r="X288" s="206"/>
      <c r="Y288" s="206"/>
      <c r="Z288" s="206"/>
      <c r="AA288" s="206"/>
      <c r="AB288" s="206"/>
      <c r="AC288" s="206"/>
      <c r="AD288" s="206"/>
      <c r="AE288" s="206"/>
      <c r="AF288" s="206"/>
      <c r="AG288" s="206"/>
      <c r="AH288" s="206"/>
    </row>
    <row r="289" spans="1:34" ht="15">
      <c r="A289" s="206"/>
      <c r="B289" s="206"/>
      <c r="C289" s="206"/>
      <c r="D289" s="206"/>
      <c r="E289" s="206"/>
      <c r="F289" s="206"/>
      <c r="G289" s="206"/>
      <c r="H289" s="206"/>
      <c r="I289" s="206"/>
      <c r="J289" s="206"/>
      <c r="K289" s="206"/>
      <c r="L289" s="206"/>
      <c r="M289" s="206"/>
      <c r="N289" s="206"/>
      <c r="O289" s="206"/>
      <c r="P289" s="206"/>
      <c r="Q289" s="206"/>
      <c r="R289" s="206"/>
      <c r="S289" s="206"/>
      <c r="T289" s="206"/>
      <c r="U289" s="206"/>
      <c r="V289" s="206"/>
      <c r="W289" s="206"/>
      <c r="X289" s="206"/>
      <c r="Y289" s="206"/>
      <c r="Z289" s="206"/>
      <c r="AA289" s="206"/>
      <c r="AB289" s="206"/>
      <c r="AC289" s="206"/>
      <c r="AD289" s="206"/>
      <c r="AE289" s="206"/>
      <c r="AF289" s="206"/>
      <c r="AG289" s="206"/>
      <c r="AH289" s="206"/>
    </row>
    <row r="290" spans="1:34" ht="15">
      <c r="A290" s="206"/>
      <c r="B290" s="206"/>
      <c r="C290" s="206"/>
      <c r="D290" s="206"/>
      <c r="E290" s="206"/>
      <c r="F290" s="206"/>
      <c r="G290" s="206"/>
      <c r="H290" s="206"/>
      <c r="I290" s="206"/>
      <c r="J290" s="206"/>
      <c r="K290" s="206"/>
      <c r="L290" s="206"/>
      <c r="M290" s="206"/>
      <c r="N290" s="206"/>
      <c r="O290" s="206"/>
      <c r="P290" s="206"/>
      <c r="Q290" s="206"/>
      <c r="R290" s="206"/>
      <c r="S290" s="206"/>
      <c r="T290" s="206"/>
      <c r="U290" s="206"/>
      <c r="V290" s="206"/>
      <c r="W290" s="206"/>
      <c r="X290" s="206"/>
      <c r="Y290" s="206"/>
      <c r="Z290" s="206"/>
      <c r="AA290" s="206"/>
      <c r="AB290" s="206"/>
      <c r="AC290" s="206"/>
      <c r="AD290" s="206"/>
      <c r="AE290" s="206"/>
      <c r="AF290" s="206"/>
      <c r="AG290" s="206"/>
      <c r="AH290" s="206"/>
    </row>
    <row r="291" spans="1:34" ht="15">
      <c r="A291" s="206"/>
      <c r="B291" s="206"/>
      <c r="C291" s="206"/>
      <c r="D291" s="206"/>
      <c r="E291" s="206"/>
      <c r="F291" s="206"/>
      <c r="G291" s="206"/>
      <c r="H291" s="206"/>
      <c r="I291" s="206"/>
      <c r="J291" s="206"/>
      <c r="K291" s="206"/>
      <c r="L291" s="206"/>
      <c r="M291" s="206"/>
      <c r="N291" s="206"/>
      <c r="O291" s="206"/>
      <c r="P291" s="206"/>
      <c r="Q291" s="206"/>
      <c r="R291" s="206"/>
      <c r="S291" s="206"/>
      <c r="T291" s="206"/>
      <c r="U291" s="206"/>
      <c r="V291" s="206"/>
      <c r="W291" s="206"/>
      <c r="X291" s="206"/>
      <c r="Y291" s="206"/>
      <c r="Z291" s="206"/>
      <c r="AA291" s="206"/>
      <c r="AB291" s="206"/>
      <c r="AC291" s="206"/>
      <c r="AD291" s="206"/>
      <c r="AE291" s="206"/>
      <c r="AF291" s="206"/>
      <c r="AG291" s="206"/>
      <c r="AH291" s="206"/>
    </row>
    <row r="292" spans="1:34" ht="15">
      <c r="A292" s="206"/>
      <c r="B292" s="206"/>
      <c r="C292" s="206"/>
      <c r="D292" s="206"/>
      <c r="E292" s="206"/>
      <c r="F292" s="206"/>
      <c r="G292" s="206"/>
      <c r="H292" s="206"/>
      <c r="I292" s="206"/>
      <c r="J292" s="206"/>
      <c r="K292" s="206"/>
      <c r="L292" s="206"/>
      <c r="M292" s="206"/>
      <c r="N292" s="206"/>
      <c r="O292" s="206"/>
      <c r="P292" s="206"/>
      <c r="Q292" s="206"/>
      <c r="R292" s="206"/>
      <c r="S292" s="206"/>
      <c r="T292" s="206"/>
      <c r="U292" s="206"/>
      <c r="V292" s="206"/>
      <c r="W292" s="206"/>
      <c r="X292" s="206"/>
      <c r="Y292" s="206"/>
      <c r="Z292" s="206"/>
      <c r="AA292" s="206"/>
      <c r="AB292" s="206"/>
      <c r="AC292" s="206"/>
      <c r="AD292" s="206"/>
      <c r="AE292" s="206"/>
      <c r="AF292" s="206"/>
      <c r="AG292" s="206"/>
      <c r="AH292" s="206"/>
    </row>
    <row r="293" spans="1:34" ht="15">
      <c r="A293" s="206"/>
      <c r="B293" s="206"/>
      <c r="C293" s="206"/>
      <c r="D293" s="206"/>
      <c r="E293" s="206"/>
      <c r="F293" s="206"/>
      <c r="G293" s="206"/>
      <c r="H293" s="206"/>
      <c r="I293" s="206"/>
      <c r="J293" s="206"/>
      <c r="K293" s="206"/>
      <c r="L293" s="206"/>
      <c r="M293" s="206"/>
      <c r="N293" s="206"/>
      <c r="O293" s="206"/>
      <c r="P293" s="206"/>
      <c r="Q293" s="206"/>
      <c r="R293" s="206"/>
      <c r="S293" s="206"/>
      <c r="T293" s="206"/>
      <c r="U293" s="206"/>
      <c r="V293" s="206"/>
      <c r="W293" s="206"/>
      <c r="X293" s="206"/>
      <c r="Y293" s="206"/>
      <c r="Z293" s="206"/>
      <c r="AA293" s="206"/>
      <c r="AB293" s="206"/>
      <c r="AC293" s="206"/>
      <c r="AD293" s="206"/>
      <c r="AE293" s="206"/>
      <c r="AF293" s="206"/>
      <c r="AG293" s="206"/>
      <c r="AH293" s="206"/>
    </row>
    <row r="294" spans="1:34" ht="15" customHeight="1">
      <c r="A294" s="206"/>
      <c r="B294" s="206"/>
      <c r="C294" s="206"/>
      <c r="D294" s="206"/>
      <c r="E294" s="206"/>
      <c r="F294" s="206"/>
      <c r="G294" s="206"/>
      <c r="H294" s="206"/>
      <c r="I294" s="206"/>
      <c r="J294" s="206"/>
      <c r="K294" s="206"/>
      <c r="L294" s="206"/>
      <c r="M294" s="206"/>
      <c r="N294" s="206"/>
      <c r="O294" s="206"/>
      <c r="P294" s="206"/>
      <c r="Q294" s="206"/>
      <c r="R294" s="206"/>
      <c r="S294" s="206"/>
      <c r="T294" s="206"/>
      <c r="U294" s="206"/>
      <c r="V294" s="206"/>
      <c r="W294" s="206"/>
      <c r="X294" s="206"/>
      <c r="Y294" s="206"/>
      <c r="Z294" s="206"/>
      <c r="AA294" s="206"/>
      <c r="AB294" s="206"/>
      <c r="AC294" s="206"/>
      <c r="AD294" s="206"/>
      <c r="AE294" s="206"/>
      <c r="AF294" s="206"/>
      <c r="AG294" s="206"/>
      <c r="AH294" s="206"/>
    </row>
    <row r="295" spans="1:34" ht="15" customHeight="1">
      <c r="A295" s="206"/>
      <c r="B295" s="206"/>
      <c r="C295" s="206"/>
      <c r="D295" s="206"/>
      <c r="E295" s="206"/>
      <c r="F295" s="206"/>
      <c r="G295" s="206"/>
      <c r="H295" s="206"/>
      <c r="I295" s="206"/>
      <c r="J295" s="206"/>
      <c r="K295" s="206"/>
      <c r="L295" s="206"/>
      <c r="M295" s="206"/>
      <c r="N295" s="206"/>
      <c r="O295" s="206"/>
      <c r="P295" s="206"/>
      <c r="Q295" s="206"/>
      <c r="R295" s="206"/>
      <c r="S295" s="206"/>
      <c r="T295" s="206"/>
      <c r="U295" s="206"/>
      <c r="V295" s="206"/>
      <c r="W295" s="206"/>
      <c r="X295" s="206"/>
      <c r="Y295" s="206"/>
      <c r="Z295" s="206"/>
      <c r="AA295" s="206"/>
      <c r="AB295" s="206"/>
      <c r="AC295" s="206"/>
      <c r="AD295" s="206"/>
      <c r="AE295" s="206"/>
      <c r="AF295" s="206"/>
      <c r="AG295" s="206"/>
      <c r="AH295" s="206"/>
    </row>
    <row r="296" spans="1:34" ht="15">
      <c r="A296" s="206"/>
      <c r="B296" s="206"/>
      <c r="C296" s="206"/>
      <c r="D296" s="206"/>
      <c r="E296" s="206"/>
      <c r="F296" s="206"/>
      <c r="G296" s="206"/>
      <c r="H296" s="206"/>
      <c r="I296" s="206"/>
      <c r="J296" s="206"/>
      <c r="K296" s="206"/>
      <c r="L296" s="206"/>
      <c r="M296" s="206"/>
      <c r="N296" s="206"/>
      <c r="O296" s="206"/>
      <c r="P296" s="206"/>
      <c r="Q296" s="206"/>
      <c r="R296" s="206"/>
      <c r="S296" s="206"/>
      <c r="T296" s="206"/>
      <c r="U296" s="206"/>
      <c r="V296" s="206"/>
      <c r="W296" s="206"/>
      <c r="X296" s="206"/>
      <c r="Y296" s="206"/>
      <c r="Z296" s="206"/>
      <c r="AA296" s="206"/>
      <c r="AB296" s="206"/>
      <c r="AC296" s="206"/>
      <c r="AD296" s="206"/>
      <c r="AE296" s="206"/>
      <c r="AF296" s="206"/>
      <c r="AG296" s="206"/>
      <c r="AH296" s="206"/>
    </row>
    <row r="297" spans="1:34" ht="15">
      <c r="A297" s="206"/>
      <c r="B297" s="206"/>
      <c r="C297" s="206"/>
      <c r="D297" s="206"/>
      <c r="E297" s="206"/>
      <c r="F297" s="206"/>
      <c r="G297" s="206"/>
      <c r="H297" s="206"/>
      <c r="I297" s="206"/>
      <c r="J297" s="206"/>
      <c r="K297" s="206"/>
      <c r="L297" s="206"/>
      <c r="M297" s="206"/>
      <c r="N297" s="206"/>
      <c r="O297" s="206"/>
      <c r="P297" s="206"/>
      <c r="Q297" s="206"/>
      <c r="R297" s="206"/>
      <c r="S297" s="206"/>
      <c r="T297" s="206"/>
      <c r="U297" s="206"/>
      <c r="V297" s="206"/>
      <c r="W297" s="206"/>
      <c r="X297" s="206"/>
      <c r="Y297" s="206"/>
      <c r="Z297" s="206"/>
      <c r="AA297" s="206"/>
      <c r="AB297" s="206"/>
      <c r="AC297" s="206"/>
      <c r="AD297" s="206"/>
      <c r="AE297" s="206"/>
      <c r="AF297" s="206"/>
      <c r="AG297" s="206"/>
      <c r="AH297" s="206"/>
    </row>
    <row r="298" spans="1:34" ht="18.75" customHeight="1">
      <c r="A298" s="206"/>
      <c r="B298" s="206"/>
      <c r="C298" s="206"/>
      <c r="D298" s="206"/>
      <c r="E298" s="206"/>
      <c r="F298" s="206"/>
      <c r="G298" s="206"/>
      <c r="H298" s="206"/>
      <c r="I298" s="206"/>
      <c r="J298" s="206"/>
      <c r="K298" s="206"/>
      <c r="L298" s="206"/>
      <c r="M298" s="206"/>
      <c r="N298" s="206"/>
      <c r="O298" s="206"/>
      <c r="P298" s="206"/>
      <c r="Q298" s="206"/>
      <c r="R298" s="206"/>
      <c r="S298" s="206"/>
      <c r="T298" s="206"/>
      <c r="U298" s="206"/>
      <c r="V298" s="206"/>
      <c r="W298" s="206"/>
      <c r="X298" s="206"/>
      <c r="Y298" s="206"/>
      <c r="Z298" s="206"/>
      <c r="AA298" s="206"/>
      <c r="AB298" s="206"/>
      <c r="AC298" s="206"/>
      <c r="AD298" s="206"/>
      <c r="AE298" s="206"/>
      <c r="AF298" s="206"/>
      <c r="AG298" s="206"/>
      <c r="AH298" s="206"/>
    </row>
    <row r="299" spans="1:34" ht="15">
      <c r="A299" s="206"/>
      <c r="B299" s="206"/>
      <c r="C299" s="206"/>
      <c r="D299" s="206"/>
      <c r="E299" s="206"/>
      <c r="F299" s="206"/>
      <c r="G299" s="206"/>
      <c r="H299" s="206"/>
      <c r="I299" s="206"/>
      <c r="J299" s="206"/>
      <c r="K299" s="206"/>
      <c r="L299" s="206"/>
      <c r="M299" s="206"/>
      <c r="N299" s="206"/>
      <c r="O299" s="206"/>
      <c r="P299" s="206"/>
      <c r="Q299" s="206"/>
      <c r="R299" s="206"/>
      <c r="S299" s="206"/>
      <c r="T299" s="206"/>
      <c r="U299" s="206"/>
      <c r="V299" s="206"/>
      <c r="W299" s="206"/>
      <c r="X299" s="206"/>
      <c r="Y299" s="206"/>
      <c r="Z299" s="206"/>
      <c r="AA299" s="206"/>
      <c r="AB299" s="206"/>
      <c r="AC299" s="206"/>
      <c r="AD299" s="206"/>
      <c r="AE299" s="206"/>
      <c r="AF299" s="206"/>
      <c r="AG299" s="206"/>
      <c r="AH299" s="206"/>
    </row>
    <row r="300" spans="1:34" ht="15">
      <c r="A300" s="206"/>
      <c r="B300" s="206"/>
      <c r="C300" s="206"/>
      <c r="D300" s="206"/>
      <c r="E300" s="206"/>
      <c r="F300" s="206"/>
      <c r="G300" s="206"/>
      <c r="H300" s="206"/>
      <c r="I300" s="206"/>
      <c r="J300" s="206"/>
      <c r="K300" s="206"/>
      <c r="L300" s="206"/>
      <c r="M300" s="206"/>
      <c r="N300" s="206"/>
      <c r="O300" s="206"/>
      <c r="P300" s="206"/>
      <c r="Q300" s="206"/>
      <c r="R300" s="206"/>
      <c r="S300" s="206"/>
      <c r="T300" s="206"/>
      <c r="U300" s="206"/>
      <c r="V300" s="206"/>
      <c r="W300" s="206"/>
      <c r="X300" s="206"/>
      <c r="Y300" s="206"/>
      <c r="Z300" s="206"/>
      <c r="AA300" s="206"/>
      <c r="AB300" s="206"/>
      <c r="AC300" s="206"/>
      <c r="AD300" s="206"/>
      <c r="AE300" s="206"/>
      <c r="AF300" s="206"/>
      <c r="AG300" s="206"/>
      <c r="AH300" s="206"/>
    </row>
    <row r="301" spans="1:34" ht="15">
      <c r="A301" s="206"/>
      <c r="B301" s="206"/>
      <c r="C301" s="206"/>
      <c r="D301" s="206"/>
      <c r="E301" s="206"/>
      <c r="F301" s="206"/>
      <c r="G301" s="206"/>
      <c r="H301" s="206"/>
      <c r="I301" s="206"/>
      <c r="J301" s="206"/>
      <c r="K301" s="206"/>
      <c r="L301" s="206"/>
      <c r="M301" s="206"/>
      <c r="N301" s="206"/>
      <c r="O301" s="206"/>
      <c r="P301" s="206"/>
      <c r="Q301" s="206"/>
      <c r="R301" s="206"/>
      <c r="S301" s="206"/>
      <c r="T301" s="206"/>
      <c r="U301" s="206"/>
      <c r="V301" s="206"/>
      <c r="W301" s="206"/>
      <c r="X301" s="206"/>
      <c r="Y301" s="206"/>
      <c r="Z301" s="206"/>
      <c r="AA301" s="206"/>
      <c r="AB301" s="206"/>
      <c r="AC301" s="206"/>
      <c r="AD301" s="206"/>
      <c r="AE301" s="206"/>
      <c r="AF301" s="206"/>
      <c r="AG301" s="206"/>
      <c r="AH301" s="206"/>
    </row>
    <row r="302" spans="1:34" ht="15">
      <c r="A302" s="206"/>
      <c r="B302" s="206"/>
      <c r="C302" s="206"/>
      <c r="D302" s="206"/>
      <c r="E302" s="206"/>
      <c r="F302" s="206"/>
      <c r="G302" s="206"/>
      <c r="H302" s="206"/>
      <c r="I302" s="206"/>
      <c r="J302" s="206"/>
      <c r="K302" s="206"/>
      <c r="L302" s="206"/>
      <c r="M302" s="206"/>
      <c r="N302" s="206"/>
      <c r="O302" s="206"/>
      <c r="P302" s="206"/>
      <c r="Q302" s="206"/>
      <c r="R302" s="206"/>
      <c r="S302" s="206"/>
      <c r="T302" s="206"/>
      <c r="U302" s="206"/>
      <c r="V302" s="206"/>
      <c r="W302" s="206"/>
      <c r="X302" s="206"/>
      <c r="Y302" s="206"/>
      <c r="Z302" s="206"/>
      <c r="AA302" s="206"/>
      <c r="AB302" s="206"/>
      <c r="AC302" s="206"/>
      <c r="AD302" s="206"/>
      <c r="AE302" s="206"/>
      <c r="AF302" s="206"/>
      <c r="AG302" s="206"/>
      <c r="AH302" s="206"/>
    </row>
    <row r="303" spans="1:34" ht="15">
      <c r="A303" s="206"/>
      <c r="B303" s="206"/>
      <c r="C303" s="206"/>
      <c r="D303" s="206"/>
      <c r="E303" s="206"/>
      <c r="F303" s="206"/>
      <c r="G303" s="206"/>
      <c r="H303" s="206"/>
      <c r="I303" s="206"/>
      <c r="J303" s="206"/>
      <c r="K303" s="206"/>
      <c r="L303" s="206"/>
      <c r="M303" s="206"/>
      <c r="N303" s="206"/>
      <c r="O303" s="206"/>
      <c r="P303" s="206"/>
      <c r="Q303" s="206"/>
      <c r="R303" s="206"/>
      <c r="S303" s="206"/>
      <c r="T303" s="206"/>
      <c r="U303" s="206"/>
      <c r="V303" s="206"/>
      <c r="W303" s="206"/>
      <c r="X303" s="206"/>
      <c r="Y303" s="206"/>
      <c r="Z303" s="206"/>
      <c r="AA303" s="206"/>
      <c r="AB303" s="206"/>
      <c r="AC303" s="206"/>
      <c r="AD303" s="206"/>
      <c r="AE303" s="206"/>
      <c r="AF303" s="206"/>
      <c r="AG303" s="206"/>
      <c r="AH303" s="206"/>
    </row>
    <row r="304" spans="1:34" ht="15">
      <c r="A304" s="206"/>
      <c r="B304" s="206"/>
      <c r="C304" s="206"/>
      <c r="D304" s="206"/>
      <c r="E304" s="206"/>
      <c r="F304" s="206"/>
      <c r="G304" s="206"/>
      <c r="H304" s="206"/>
      <c r="I304" s="206"/>
      <c r="J304" s="206"/>
      <c r="K304" s="206"/>
      <c r="L304" s="206"/>
      <c r="M304" s="206"/>
      <c r="N304" s="206"/>
      <c r="O304" s="206"/>
      <c r="P304" s="206"/>
      <c r="Q304" s="206"/>
      <c r="R304" s="206"/>
      <c r="S304" s="206"/>
      <c r="T304" s="206"/>
      <c r="U304" s="206"/>
      <c r="V304" s="206"/>
      <c r="W304" s="206"/>
      <c r="X304" s="206"/>
      <c r="Y304" s="206"/>
      <c r="Z304" s="206"/>
      <c r="AA304" s="206"/>
      <c r="AB304" s="206"/>
      <c r="AC304" s="206"/>
      <c r="AD304" s="206"/>
      <c r="AE304" s="206"/>
      <c r="AF304" s="206"/>
      <c r="AG304" s="206"/>
      <c r="AH304" s="206"/>
    </row>
    <row r="305" spans="1:34" ht="15">
      <c r="A305" s="206"/>
      <c r="B305" s="206"/>
      <c r="C305" s="206"/>
      <c r="D305" s="206"/>
      <c r="E305" s="206"/>
      <c r="F305" s="206"/>
      <c r="G305" s="206"/>
      <c r="H305" s="206"/>
      <c r="I305" s="206"/>
      <c r="J305" s="206"/>
      <c r="K305" s="206"/>
      <c r="L305" s="206"/>
      <c r="M305" s="206"/>
      <c r="N305" s="206"/>
      <c r="O305" s="206"/>
      <c r="P305" s="206"/>
      <c r="Q305" s="206"/>
      <c r="R305" s="206"/>
      <c r="S305" s="206"/>
      <c r="T305" s="206"/>
      <c r="U305" s="206"/>
      <c r="V305" s="206"/>
      <c r="W305" s="206"/>
      <c r="X305" s="206"/>
      <c r="Y305" s="206"/>
      <c r="Z305" s="206"/>
      <c r="AA305" s="206"/>
      <c r="AB305" s="206"/>
      <c r="AC305" s="206"/>
      <c r="AD305" s="206"/>
      <c r="AE305" s="206"/>
      <c r="AF305" s="206"/>
      <c r="AG305" s="206"/>
      <c r="AH305" s="206"/>
    </row>
    <row r="306" spans="1:34" ht="15">
      <c r="A306" s="206"/>
      <c r="B306" s="206"/>
      <c r="C306" s="206"/>
      <c r="D306" s="206"/>
      <c r="E306" s="206"/>
      <c r="F306" s="206"/>
      <c r="G306" s="206"/>
      <c r="H306" s="206"/>
      <c r="I306" s="206"/>
      <c r="J306" s="206"/>
      <c r="K306" s="206"/>
      <c r="L306" s="206"/>
      <c r="M306" s="206"/>
      <c r="N306" s="206"/>
      <c r="O306" s="206"/>
      <c r="P306" s="206"/>
      <c r="Q306" s="206"/>
      <c r="R306" s="206"/>
      <c r="S306" s="206"/>
      <c r="T306" s="206"/>
      <c r="U306" s="206"/>
      <c r="V306" s="206"/>
      <c r="W306" s="206"/>
      <c r="X306" s="206"/>
      <c r="Y306" s="206"/>
      <c r="Z306" s="206"/>
      <c r="AA306" s="206"/>
      <c r="AB306" s="206"/>
      <c r="AC306" s="206"/>
      <c r="AD306" s="206"/>
      <c r="AE306" s="206"/>
      <c r="AF306" s="206"/>
      <c r="AG306" s="206"/>
      <c r="AH306" s="206"/>
    </row>
    <row r="307" spans="1:34" ht="15">
      <c r="A307" s="206"/>
      <c r="B307" s="206"/>
      <c r="C307" s="206"/>
      <c r="D307" s="206"/>
      <c r="E307" s="206"/>
      <c r="F307" s="206"/>
      <c r="G307" s="206"/>
      <c r="H307" s="206"/>
      <c r="I307" s="206"/>
      <c r="J307" s="206"/>
      <c r="K307" s="206"/>
      <c r="L307" s="206"/>
      <c r="M307" s="206"/>
      <c r="N307" s="206"/>
      <c r="O307" s="206"/>
      <c r="P307" s="206"/>
      <c r="Q307" s="206"/>
      <c r="R307" s="206"/>
      <c r="S307" s="206"/>
      <c r="T307" s="206"/>
      <c r="U307" s="206"/>
      <c r="V307" s="206"/>
      <c r="W307" s="206"/>
      <c r="X307" s="206"/>
      <c r="Y307" s="206"/>
      <c r="Z307" s="206"/>
      <c r="AA307" s="206"/>
      <c r="AB307" s="206"/>
      <c r="AC307" s="206"/>
      <c r="AD307" s="206"/>
      <c r="AE307" s="206"/>
      <c r="AF307" s="206"/>
      <c r="AG307" s="206"/>
      <c r="AH307" s="206"/>
    </row>
    <row r="308" spans="1:34" ht="15">
      <c r="A308" s="206"/>
      <c r="B308" s="206"/>
      <c r="C308" s="206"/>
      <c r="D308" s="206"/>
      <c r="E308" s="206"/>
      <c r="F308" s="206"/>
      <c r="G308" s="206"/>
      <c r="H308" s="206"/>
      <c r="I308" s="206"/>
      <c r="J308" s="206"/>
      <c r="K308" s="206"/>
      <c r="L308" s="206"/>
      <c r="M308" s="206"/>
      <c r="N308" s="206"/>
      <c r="O308" s="206"/>
      <c r="P308" s="206"/>
      <c r="Q308" s="206"/>
      <c r="R308" s="206"/>
      <c r="S308" s="206"/>
      <c r="T308" s="206"/>
      <c r="U308" s="206"/>
      <c r="V308" s="206"/>
      <c r="W308" s="206"/>
      <c r="X308" s="206"/>
      <c r="Y308" s="206"/>
      <c r="Z308" s="206"/>
      <c r="AA308" s="206"/>
      <c r="AB308" s="206"/>
      <c r="AC308" s="206"/>
      <c r="AD308" s="206"/>
      <c r="AE308" s="206"/>
      <c r="AF308" s="206"/>
      <c r="AG308" s="206"/>
      <c r="AH308" s="206"/>
    </row>
    <row r="309" spans="1:34" ht="15">
      <c r="A309" s="206"/>
      <c r="B309" s="206"/>
      <c r="C309" s="206"/>
      <c r="D309" s="206"/>
      <c r="E309" s="206"/>
      <c r="F309" s="206"/>
      <c r="G309" s="206"/>
      <c r="H309" s="206"/>
      <c r="I309" s="206"/>
      <c r="J309" s="206"/>
      <c r="K309" s="206"/>
      <c r="L309" s="206"/>
      <c r="M309" s="206"/>
      <c r="N309" s="206"/>
      <c r="O309" s="206"/>
      <c r="P309" s="206"/>
      <c r="Q309" s="206"/>
      <c r="R309" s="206"/>
      <c r="S309" s="206"/>
      <c r="T309" s="206"/>
      <c r="U309" s="206"/>
      <c r="V309" s="206"/>
      <c r="W309" s="206"/>
      <c r="X309" s="206"/>
      <c r="Y309" s="206"/>
      <c r="Z309" s="206"/>
      <c r="AA309" s="206"/>
      <c r="AB309" s="206"/>
      <c r="AC309" s="206"/>
      <c r="AD309" s="206"/>
      <c r="AE309" s="206"/>
      <c r="AF309" s="206"/>
      <c r="AG309" s="206"/>
      <c r="AH309" s="206"/>
    </row>
    <row r="310" spans="1:34" ht="15">
      <c r="A310" s="206"/>
      <c r="B310" s="206"/>
      <c r="C310" s="206"/>
      <c r="D310" s="206"/>
      <c r="E310" s="206"/>
      <c r="F310" s="206"/>
      <c r="G310" s="206"/>
      <c r="H310" s="206"/>
      <c r="I310" s="206"/>
      <c r="J310" s="206"/>
      <c r="K310" s="206"/>
      <c r="L310" s="206"/>
      <c r="M310" s="206"/>
      <c r="N310" s="206"/>
      <c r="O310" s="206"/>
      <c r="P310" s="206"/>
      <c r="Q310" s="206"/>
      <c r="R310" s="206"/>
      <c r="S310" s="206"/>
      <c r="T310" s="206"/>
      <c r="U310" s="206"/>
      <c r="V310" s="206"/>
      <c r="W310" s="206"/>
      <c r="X310" s="206"/>
      <c r="Y310" s="206"/>
      <c r="Z310" s="206"/>
      <c r="AA310" s="206"/>
      <c r="AB310" s="206"/>
      <c r="AC310" s="206"/>
      <c r="AD310" s="206"/>
      <c r="AE310" s="206"/>
      <c r="AF310" s="206"/>
      <c r="AG310" s="206"/>
      <c r="AH310" s="206"/>
    </row>
    <row r="311" spans="1:34" ht="15">
      <c r="A311" s="206"/>
      <c r="B311" s="206"/>
      <c r="C311" s="206"/>
      <c r="D311" s="206"/>
      <c r="E311" s="206"/>
      <c r="F311" s="206"/>
      <c r="G311" s="206"/>
      <c r="H311" s="206"/>
      <c r="I311" s="206"/>
      <c r="J311" s="206"/>
      <c r="K311" s="206"/>
      <c r="L311" s="206"/>
      <c r="M311" s="206"/>
      <c r="N311" s="206"/>
      <c r="O311" s="206"/>
      <c r="P311" s="206"/>
      <c r="Q311" s="206"/>
      <c r="R311" s="206"/>
      <c r="S311" s="206"/>
      <c r="T311" s="206"/>
      <c r="U311" s="206"/>
      <c r="V311" s="206"/>
      <c r="W311" s="206"/>
      <c r="X311" s="206"/>
      <c r="Y311" s="206"/>
      <c r="Z311" s="206"/>
      <c r="AA311" s="206"/>
      <c r="AB311" s="206"/>
      <c r="AC311" s="206"/>
      <c r="AD311" s="206"/>
      <c r="AE311" s="206"/>
      <c r="AF311" s="206"/>
      <c r="AG311" s="206"/>
      <c r="AH311" s="206"/>
    </row>
    <row r="312" spans="1:34" ht="15">
      <c r="A312" s="206"/>
      <c r="B312" s="206"/>
      <c r="C312" s="206"/>
      <c r="D312" s="206"/>
      <c r="E312" s="206"/>
      <c r="F312" s="206"/>
      <c r="G312" s="206"/>
      <c r="H312" s="206"/>
      <c r="I312" s="206"/>
      <c r="J312" s="206"/>
      <c r="K312" s="206"/>
      <c r="L312" s="206"/>
      <c r="M312" s="206"/>
      <c r="N312" s="206"/>
      <c r="O312" s="206"/>
      <c r="P312" s="206"/>
      <c r="Q312" s="206"/>
      <c r="R312" s="206"/>
      <c r="S312" s="206"/>
      <c r="T312" s="206"/>
      <c r="U312" s="206"/>
      <c r="V312" s="206"/>
      <c r="W312" s="206"/>
      <c r="X312" s="206"/>
      <c r="Y312" s="206"/>
      <c r="Z312" s="206"/>
      <c r="AA312" s="206"/>
      <c r="AB312" s="206"/>
      <c r="AC312" s="206"/>
      <c r="AD312" s="206"/>
      <c r="AE312" s="206"/>
      <c r="AF312" s="206"/>
      <c r="AG312" s="206"/>
      <c r="AH312" s="206"/>
    </row>
    <row r="313" spans="1:34" ht="15">
      <c r="A313" s="206"/>
      <c r="B313" s="206"/>
      <c r="C313" s="206"/>
      <c r="D313" s="206"/>
      <c r="E313" s="206"/>
      <c r="F313" s="206"/>
      <c r="G313" s="206"/>
      <c r="H313" s="206"/>
      <c r="I313" s="206"/>
      <c r="J313" s="206"/>
      <c r="K313" s="206"/>
      <c r="L313" s="206"/>
      <c r="M313" s="206"/>
      <c r="N313" s="206"/>
      <c r="O313" s="206"/>
      <c r="P313" s="206"/>
      <c r="Q313" s="206"/>
      <c r="R313" s="206"/>
      <c r="S313" s="206"/>
      <c r="T313" s="206"/>
      <c r="U313" s="206"/>
      <c r="V313" s="206"/>
      <c r="W313" s="206"/>
      <c r="X313" s="206"/>
      <c r="Y313" s="206"/>
      <c r="Z313" s="206"/>
      <c r="AA313" s="206"/>
      <c r="AB313" s="206"/>
      <c r="AC313" s="206"/>
      <c r="AD313" s="206"/>
      <c r="AE313" s="206"/>
      <c r="AF313" s="206"/>
      <c r="AG313" s="206"/>
      <c r="AH313" s="206"/>
    </row>
    <row r="314" spans="1:34" ht="15">
      <c r="A314" s="206"/>
      <c r="B314" s="206"/>
      <c r="C314" s="206"/>
      <c r="D314" s="206"/>
      <c r="E314" s="206"/>
      <c r="F314" s="206"/>
      <c r="G314" s="206"/>
      <c r="H314" s="206"/>
      <c r="I314" s="206"/>
      <c r="J314" s="206"/>
      <c r="K314" s="206"/>
      <c r="L314" s="206"/>
      <c r="M314" s="206"/>
      <c r="N314" s="206"/>
      <c r="O314" s="206"/>
      <c r="P314" s="206"/>
      <c r="Q314" s="206"/>
      <c r="R314" s="206"/>
      <c r="S314" s="206"/>
      <c r="T314" s="206"/>
      <c r="U314" s="206"/>
      <c r="V314" s="206"/>
      <c r="W314" s="206"/>
      <c r="X314" s="206"/>
      <c r="Y314" s="206"/>
      <c r="Z314" s="206"/>
      <c r="AA314" s="206"/>
      <c r="AB314" s="206"/>
      <c r="AC314" s="206"/>
      <c r="AD314" s="206"/>
      <c r="AE314" s="206"/>
      <c r="AF314" s="206"/>
      <c r="AG314" s="206"/>
      <c r="AH314" s="206"/>
    </row>
    <row r="315" spans="1:34" ht="15">
      <c r="A315" s="206"/>
      <c r="B315" s="206"/>
      <c r="C315" s="206"/>
      <c r="D315" s="206"/>
      <c r="E315" s="206"/>
      <c r="F315" s="206"/>
      <c r="G315" s="206"/>
      <c r="H315" s="206"/>
      <c r="I315" s="206"/>
      <c r="J315" s="206"/>
      <c r="K315" s="206"/>
      <c r="L315" s="206"/>
      <c r="M315" s="206"/>
      <c r="N315" s="206"/>
      <c r="O315" s="206"/>
      <c r="P315" s="206"/>
      <c r="Q315" s="206"/>
      <c r="R315" s="206"/>
      <c r="S315" s="206"/>
      <c r="T315" s="206"/>
      <c r="U315" s="206"/>
      <c r="V315" s="206"/>
      <c r="W315" s="206"/>
      <c r="X315" s="206"/>
      <c r="Y315" s="206"/>
      <c r="Z315" s="206"/>
      <c r="AA315" s="206"/>
      <c r="AB315" s="206"/>
      <c r="AC315" s="206"/>
      <c r="AD315" s="206"/>
      <c r="AE315" s="206"/>
      <c r="AF315" s="206"/>
      <c r="AG315" s="206"/>
      <c r="AH315" s="206"/>
    </row>
    <row r="316" spans="1:34" ht="15">
      <c r="A316" s="206"/>
      <c r="B316" s="206"/>
      <c r="C316" s="206"/>
      <c r="D316" s="206"/>
      <c r="E316" s="206"/>
      <c r="F316" s="206"/>
      <c r="G316" s="206"/>
      <c r="H316" s="206"/>
      <c r="I316" s="206"/>
      <c r="J316" s="206"/>
      <c r="K316" s="206"/>
      <c r="L316" s="206"/>
      <c r="M316" s="206"/>
      <c r="N316" s="206"/>
      <c r="O316" s="206"/>
      <c r="P316" s="206"/>
      <c r="Q316" s="206"/>
      <c r="R316" s="206"/>
      <c r="S316" s="206"/>
      <c r="T316" s="206"/>
      <c r="U316" s="206"/>
      <c r="V316" s="206"/>
      <c r="W316" s="206"/>
      <c r="X316" s="206"/>
      <c r="Y316" s="206"/>
      <c r="Z316" s="206"/>
      <c r="AA316" s="206"/>
      <c r="AB316" s="206"/>
      <c r="AC316" s="206"/>
      <c r="AD316" s="206"/>
      <c r="AE316" s="206"/>
      <c r="AF316" s="206"/>
      <c r="AG316" s="206"/>
      <c r="AH316" s="206"/>
    </row>
    <row r="317" spans="1:34" ht="15">
      <c r="A317" s="206"/>
      <c r="B317" s="206"/>
      <c r="C317" s="206"/>
      <c r="D317" s="206"/>
      <c r="E317" s="206"/>
      <c r="F317" s="206"/>
      <c r="G317" s="206"/>
      <c r="H317" s="206"/>
      <c r="I317" s="206"/>
      <c r="J317" s="206"/>
      <c r="K317" s="206"/>
      <c r="L317" s="206"/>
      <c r="M317" s="206"/>
      <c r="N317" s="206"/>
      <c r="O317" s="206"/>
      <c r="P317" s="206"/>
      <c r="Q317" s="206"/>
      <c r="R317" s="206"/>
      <c r="S317" s="206"/>
      <c r="T317" s="206"/>
      <c r="U317" s="206"/>
      <c r="V317" s="206"/>
      <c r="W317" s="206"/>
      <c r="X317" s="206"/>
      <c r="Y317" s="206"/>
      <c r="Z317" s="206"/>
      <c r="AA317" s="206"/>
      <c r="AB317" s="206"/>
      <c r="AC317" s="206"/>
      <c r="AD317" s="206"/>
      <c r="AE317" s="206"/>
      <c r="AF317" s="206"/>
      <c r="AG317" s="206"/>
      <c r="AH317" s="206"/>
    </row>
    <row r="318" spans="1:34" ht="15">
      <c r="A318" s="206"/>
      <c r="B318" s="206"/>
      <c r="C318" s="206"/>
      <c r="D318" s="206"/>
      <c r="E318" s="206"/>
      <c r="F318" s="206"/>
      <c r="G318" s="206"/>
      <c r="H318" s="206"/>
      <c r="I318" s="206"/>
      <c r="J318" s="206"/>
      <c r="K318" s="206"/>
      <c r="L318" s="206"/>
      <c r="M318" s="206"/>
      <c r="N318" s="206"/>
      <c r="O318" s="206"/>
      <c r="P318" s="206"/>
      <c r="Q318" s="206"/>
      <c r="R318" s="206"/>
      <c r="S318" s="206"/>
      <c r="T318" s="206"/>
      <c r="U318" s="206"/>
      <c r="V318" s="206"/>
      <c r="W318" s="206"/>
      <c r="X318" s="206"/>
      <c r="Y318" s="206"/>
      <c r="Z318" s="206"/>
      <c r="AA318" s="206"/>
      <c r="AB318" s="206"/>
      <c r="AC318" s="206"/>
      <c r="AD318" s="206"/>
      <c r="AE318" s="206"/>
      <c r="AF318" s="206"/>
      <c r="AG318" s="206"/>
      <c r="AH318" s="206"/>
    </row>
    <row r="319" spans="1:34" ht="15">
      <c r="A319" s="206"/>
      <c r="B319" s="206"/>
      <c r="C319" s="206"/>
      <c r="D319" s="206"/>
      <c r="E319" s="206"/>
      <c r="F319" s="206"/>
      <c r="G319" s="206"/>
      <c r="H319" s="206"/>
      <c r="I319" s="206"/>
      <c r="J319" s="206"/>
      <c r="K319" s="206"/>
      <c r="L319" s="206"/>
      <c r="M319" s="206"/>
      <c r="N319" s="206"/>
      <c r="O319" s="206"/>
      <c r="P319" s="206"/>
      <c r="Q319" s="206"/>
      <c r="R319" s="206"/>
      <c r="S319" s="206"/>
      <c r="T319" s="206"/>
      <c r="U319" s="206"/>
      <c r="V319" s="206"/>
      <c r="W319" s="206"/>
      <c r="X319" s="206"/>
      <c r="Y319" s="206"/>
      <c r="Z319" s="206"/>
      <c r="AA319" s="206"/>
      <c r="AB319" s="206"/>
      <c r="AC319" s="206"/>
      <c r="AD319" s="206"/>
      <c r="AE319" s="206"/>
      <c r="AF319" s="206"/>
      <c r="AG319" s="206"/>
      <c r="AH319" s="206"/>
    </row>
    <row r="320" spans="1:34" ht="24" customHeight="1">
      <c r="A320" s="206"/>
      <c r="B320" s="206"/>
      <c r="C320" s="206"/>
      <c r="D320" s="206"/>
      <c r="E320" s="206"/>
      <c r="F320" s="206"/>
      <c r="G320" s="206"/>
      <c r="H320" s="206"/>
      <c r="I320" s="206"/>
      <c r="J320" s="206"/>
      <c r="K320" s="206"/>
      <c r="L320" s="206"/>
      <c r="M320" s="206"/>
      <c r="N320" s="206"/>
      <c r="O320" s="206"/>
      <c r="P320" s="206"/>
      <c r="Q320" s="206"/>
      <c r="R320" s="206"/>
      <c r="S320" s="206"/>
      <c r="T320" s="206"/>
      <c r="U320" s="206"/>
      <c r="V320" s="206"/>
      <c r="W320" s="206"/>
      <c r="X320" s="206"/>
      <c r="Y320" s="206"/>
      <c r="Z320" s="206"/>
      <c r="AA320" s="206"/>
      <c r="AB320" s="206"/>
      <c r="AC320" s="206"/>
      <c r="AD320" s="206"/>
      <c r="AE320" s="206"/>
      <c r="AF320" s="206"/>
      <c r="AG320" s="206"/>
      <c r="AH320" s="206"/>
    </row>
    <row r="321" spans="1:34" ht="24" customHeight="1">
      <c r="A321" s="206"/>
      <c r="B321" s="206"/>
      <c r="C321" s="206"/>
      <c r="D321" s="206"/>
      <c r="E321" s="206"/>
      <c r="F321" s="206"/>
      <c r="G321" s="206"/>
      <c r="H321" s="206"/>
      <c r="I321" s="206"/>
      <c r="J321" s="206"/>
      <c r="K321" s="206"/>
      <c r="L321" s="206"/>
      <c r="M321" s="206"/>
      <c r="N321" s="206"/>
      <c r="O321" s="206"/>
      <c r="P321" s="206"/>
      <c r="Q321" s="206"/>
      <c r="R321" s="206"/>
      <c r="S321" s="206"/>
      <c r="T321" s="206"/>
      <c r="U321" s="206"/>
      <c r="V321" s="206"/>
      <c r="W321" s="206"/>
      <c r="X321" s="206"/>
      <c r="Y321" s="206"/>
      <c r="Z321" s="206"/>
      <c r="AA321" s="206"/>
      <c r="AB321" s="206"/>
      <c r="AC321" s="206"/>
      <c r="AD321" s="206"/>
      <c r="AE321" s="206"/>
      <c r="AF321" s="206"/>
      <c r="AG321" s="206"/>
      <c r="AH321" s="206"/>
    </row>
    <row r="322" spans="1:34" ht="24" customHeight="1">
      <c r="A322" s="206"/>
      <c r="B322" s="206"/>
      <c r="C322" s="206"/>
      <c r="D322" s="206"/>
      <c r="E322" s="206"/>
      <c r="F322" s="206"/>
      <c r="G322" s="206"/>
      <c r="H322" s="206"/>
      <c r="I322" s="206"/>
      <c r="J322" s="206"/>
      <c r="K322" s="206"/>
      <c r="L322" s="206"/>
      <c r="M322" s="206"/>
      <c r="N322" s="206"/>
      <c r="O322" s="206"/>
      <c r="P322" s="206"/>
      <c r="Q322" s="206"/>
      <c r="R322" s="206"/>
      <c r="S322" s="206"/>
      <c r="T322" s="206"/>
      <c r="U322" s="206"/>
      <c r="V322" s="206"/>
      <c r="W322" s="206"/>
      <c r="X322" s="206"/>
      <c r="Y322" s="206"/>
      <c r="Z322" s="206"/>
      <c r="AA322" s="206"/>
      <c r="AB322" s="206"/>
      <c r="AC322" s="206"/>
      <c r="AD322" s="206"/>
      <c r="AE322" s="206"/>
      <c r="AF322" s="206"/>
      <c r="AG322" s="206"/>
      <c r="AH322" s="206"/>
    </row>
    <row r="323" spans="1:34" ht="24" customHeight="1">
      <c r="A323" s="206"/>
      <c r="B323" s="206"/>
      <c r="C323" s="206"/>
      <c r="D323" s="206"/>
      <c r="E323" s="206"/>
      <c r="F323" s="206"/>
      <c r="G323" s="206"/>
      <c r="H323" s="206"/>
      <c r="I323" s="206"/>
      <c r="J323" s="206"/>
      <c r="K323" s="206"/>
      <c r="L323" s="206"/>
      <c r="M323" s="206"/>
      <c r="N323" s="206"/>
      <c r="O323" s="206"/>
      <c r="P323" s="206"/>
      <c r="Q323" s="206"/>
      <c r="R323" s="206"/>
      <c r="S323" s="206"/>
      <c r="T323" s="206"/>
      <c r="U323" s="206"/>
      <c r="V323" s="206"/>
      <c r="W323" s="206"/>
      <c r="X323" s="206"/>
      <c r="Y323" s="206"/>
      <c r="Z323" s="206"/>
      <c r="AA323" s="206"/>
      <c r="AB323" s="206"/>
      <c r="AC323" s="206"/>
      <c r="AD323" s="206"/>
      <c r="AE323" s="206"/>
      <c r="AF323" s="206"/>
      <c r="AG323" s="206"/>
      <c r="AH323" s="206"/>
    </row>
    <row r="324" spans="1:34" ht="24" customHeight="1">
      <c r="A324" s="206"/>
      <c r="B324" s="206"/>
      <c r="C324" s="206"/>
      <c r="D324" s="206"/>
      <c r="E324" s="206"/>
      <c r="F324" s="206"/>
      <c r="G324" s="206"/>
      <c r="H324" s="206"/>
      <c r="I324" s="206"/>
      <c r="J324" s="206"/>
      <c r="K324" s="206"/>
      <c r="L324" s="206"/>
      <c r="M324" s="206"/>
      <c r="N324" s="206"/>
      <c r="O324" s="206"/>
      <c r="P324" s="206"/>
      <c r="Q324" s="206"/>
      <c r="R324" s="206"/>
      <c r="S324" s="206"/>
      <c r="T324" s="206"/>
      <c r="U324" s="206"/>
      <c r="V324" s="206"/>
      <c r="W324" s="206"/>
      <c r="X324" s="206"/>
      <c r="Y324" s="206"/>
      <c r="Z324" s="206"/>
      <c r="AA324" s="206"/>
      <c r="AB324" s="206"/>
      <c r="AC324" s="206"/>
      <c r="AD324" s="206"/>
      <c r="AE324" s="206"/>
      <c r="AF324" s="206"/>
      <c r="AG324" s="206"/>
      <c r="AH324" s="206"/>
    </row>
    <row r="325" spans="1:34" ht="24" customHeight="1">
      <c r="A325" s="206"/>
      <c r="B325" s="206"/>
      <c r="C325" s="206"/>
      <c r="D325" s="206"/>
      <c r="E325" s="206"/>
      <c r="F325" s="206"/>
      <c r="G325" s="206"/>
      <c r="H325" s="206"/>
      <c r="I325" s="206"/>
      <c r="J325" s="206"/>
      <c r="K325" s="206"/>
      <c r="L325" s="206"/>
      <c r="M325" s="206"/>
      <c r="N325" s="206"/>
      <c r="O325" s="206"/>
      <c r="P325" s="206"/>
      <c r="Q325" s="206"/>
      <c r="R325" s="206"/>
      <c r="S325" s="206"/>
      <c r="T325" s="206"/>
      <c r="U325" s="206"/>
      <c r="V325" s="206"/>
      <c r="W325" s="206"/>
      <c r="X325" s="206"/>
      <c r="Y325" s="206"/>
      <c r="Z325" s="206"/>
      <c r="AA325" s="206"/>
      <c r="AB325" s="206"/>
      <c r="AC325" s="206"/>
      <c r="AD325" s="206"/>
      <c r="AE325" s="206"/>
      <c r="AF325" s="206"/>
      <c r="AG325" s="206"/>
      <c r="AH325" s="206"/>
    </row>
    <row r="326" spans="1:34" ht="24" customHeight="1">
      <c r="A326" s="206"/>
      <c r="B326" s="206"/>
      <c r="C326" s="206"/>
      <c r="D326" s="206"/>
      <c r="E326" s="206"/>
      <c r="F326" s="206"/>
      <c r="G326" s="206"/>
      <c r="H326" s="206"/>
      <c r="I326" s="206"/>
      <c r="J326" s="206"/>
      <c r="K326" s="206"/>
      <c r="L326" s="206"/>
      <c r="M326" s="206"/>
      <c r="N326" s="206"/>
      <c r="O326" s="206"/>
      <c r="P326" s="206"/>
      <c r="Q326" s="206"/>
      <c r="R326" s="206"/>
      <c r="S326" s="206"/>
      <c r="T326" s="206"/>
      <c r="U326" s="206"/>
      <c r="V326" s="206"/>
      <c r="W326" s="206"/>
      <c r="X326" s="206"/>
      <c r="Y326" s="206"/>
      <c r="Z326" s="206"/>
      <c r="AA326" s="206"/>
      <c r="AB326" s="206"/>
      <c r="AC326" s="206"/>
      <c r="AD326" s="206"/>
      <c r="AE326" s="206"/>
      <c r="AF326" s="206"/>
      <c r="AG326" s="206"/>
      <c r="AH326" s="206"/>
    </row>
    <row r="327" spans="1:34" ht="24" customHeight="1">
      <c r="A327" s="206"/>
      <c r="B327" s="206"/>
      <c r="C327" s="206"/>
      <c r="D327" s="206"/>
      <c r="E327" s="206"/>
      <c r="F327" s="206"/>
      <c r="G327" s="206"/>
      <c r="H327" s="206"/>
      <c r="I327" s="206"/>
      <c r="J327" s="206"/>
      <c r="K327" s="206"/>
      <c r="L327" s="206"/>
      <c r="M327" s="206"/>
      <c r="N327" s="206"/>
      <c r="O327" s="206"/>
      <c r="P327" s="206"/>
      <c r="Q327" s="206"/>
      <c r="R327" s="206"/>
      <c r="S327" s="206"/>
      <c r="T327" s="206"/>
      <c r="U327" s="206"/>
      <c r="V327" s="206"/>
      <c r="W327" s="206"/>
      <c r="X327" s="206"/>
      <c r="Y327" s="206"/>
      <c r="Z327" s="206"/>
      <c r="AA327" s="206"/>
      <c r="AB327" s="206"/>
      <c r="AC327" s="206"/>
      <c r="AD327" s="206"/>
      <c r="AE327" s="206"/>
      <c r="AF327" s="206"/>
      <c r="AG327" s="206"/>
      <c r="AH327" s="206"/>
    </row>
    <row r="328" spans="1:34" ht="24" customHeight="1">
      <c r="A328" s="206"/>
      <c r="B328" s="206"/>
      <c r="C328" s="206"/>
      <c r="D328" s="206"/>
      <c r="E328" s="206"/>
      <c r="F328" s="206"/>
      <c r="G328" s="206"/>
      <c r="H328" s="206"/>
      <c r="I328" s="206"/>
      <c r="J328" s="206"/>
      <c r="K328" s="206"/>
      <c r="L328" s="206"/>
      <c r="M328" s="206"/>
      <c r="N328" s="206"/>
      <c r="O328" s="206"/>
      <c r="P328" s="206"/>
      <c r="Q328" s="206"/>
      <c r="R328" s="206"/>
      <c r="S328" s="206"/>
      <c r="T328" s="206"/>
      <c r="U328" s="206"/>
      <c r="V328" s="206"/>
      <c r="W328" s="206"/>
      <c r="X328" s="206"/>
      <c r="Y328" s="206"/>
      <c r="Z328" s="206"/>
      <c r="AA328" s="206"/>
      <c r="AB328" s="206"/>
      <c r="AC328" s="206"/>
      <c r="AD328" s="206"/>
      <c r="AE328" s="206"/>
      <c r="AF328" s="206"/>
      <c r="AG328" s="206"/>
      <c r="AH328" s="206"/>
    </row>
    <row r="329" spans="1:34" ht="24" customHeight="1">
      <c r="A329" s="206"/>
      <c r="B329" s="206"/>
      <c r="C329" s="206"/>
      <c r="D329" s="206"/>
      <c r="E329" s="206"/>
      <c r="F329" s="206"/>
      <c r="G329" s="206"/>
      <c r="H329" s="206"/>
      <c r="I329" s="206"/>
      <c r="J329" s="206"/>
      <c r="K329" s="206"/>
      <c r="L329" s="206"/>
      <c r="M329" s="206"/>
      <c r="N329" s="206"/>
      <c r="O329" s="206"/>
      <c r="P329" s="206"/>
      <c r="Q329" s="206"/>
      <c r="R329" s="206"/>
      <c r="S329" s="206"/>
      <c r="T329" s="206"/>
      <c r="U329" s="206"/>
      <c r="V329" s="206"/>
      <c r="W329" s="206"/>
      <c r="X329" s="206"/>
      <c r="Y329" s="206"/>
      <c r="Z329" s="206"/>
      <c r="AA329" s="206"/>
      <c r="AB329" s="206"/>
      <c r="AC329" s="206"/>
      <c r="AD329" s="206"/>
      <c r="AE329" s="206"/>
      <c r="AF329" s="206"/>
      <c r="AG329" s="206"/>
      <c r="AH329" s="206"/>
    </row>
    <row r="330" spans="1:34" ht="24" customHeight="1">
      <c r="A330" s="206"/>
      <c r="B330" s="206"/>
      <c r="C330" s="206"/>
      <c r="D330" s="206"/>
      <c r="E330" s="206"/>
      <c r="F330" s="206"/>
      <c r="G330" s="206"/>
      <c r="H330" s="206"/>
      <c r="I330" s="206"/>
      <c r="J330" s="206"/>
      <c r="K330" s="206"/>
      <c r="L330" s="206"/>
      <c r="M330" s="206"/>
      <c r="N330" s="206"/>
      <c r="O330" s="206"/>
      <c r="P330" s="206"/>
      <c r="Q330" s="206"/>
      <c r="R330" s="206"/>
      <c r="S330" s="206"/>
      <c r="T330" s="206"/>
      <c r="U330" s="206"/>
      <c r="V330" s="206"/>
      <c r="W330" s="206"/>
      <c r="X330" s="206"/>
      <c r="Y330" s="206"/>
      <c r="Z330" s="206"/>
      <c r="AA330" s="206"/>
      <c r="AB330" s="206"/>
      <c r="AC330" s="206"/>
      <c r="AD330" s="206"/>
      <c r="AE330" s="206"/>
      <c r="AF330" s="206"/>
      <c r="AG330" s="206"/>
      <c r="AH330" s="206"/>
    </row>
    <row r="331" spans="1:34" ht="24" customHeight="1">
      <c r="A331" s="206"/>
      <c r="B331" s="206"/>
      <c r="C331" s="206"/>
      <c r="D331" s="206"/>
      <c r="E331" s="206"/>
      <c r="F331" s="206"/>
      <c r="G331" s="206"/>
      <c r="H331" s="206"/>
      <c r="I331" s="206"/>
      <c r="J331" s="206"/>
      <c r="K331" s="206"/>
      <c r="L331" s="206"/>
      <c r="M331" s="206"/>
      <c r="N331" s="206"/>
      <c r="O331" s="206"/>
      <c r="P331" s="206"/>
      <c r="Q331" s="206"/>
      <c r="R331" s="206"/>
      <c r="S331" s="206"/>
      <c r="T331" s="206"/>
      <c r="U331" s="206"/>
      <c r="V331" s="206"/>
      <c r="W331" s="206"/>
      <c r="X331" s="206"/>
      <c r="Y331" s="206"/>
      <c r="Z331" s="206"/>
      <c r="AA331" s="206"/>
      <c r="AB331" s="206"/>
      <c r="AC331" s="206"/>
      <c r="AD331" s="206"/>
      <c r="AE331" s="206"/>
      <c r="AF331" s="206"/>
      <c r="AG331" s="206"/>
      <c r="AH331" s="206"/>
    </row>
    <row r="332" spans="1:34" ht="24" customHeight="1">
      <c r="A332" s="206"/>
      <c r="B332" s="206"/>
      <c r="C332" s="206"/>
      <c r="D332" s="206"/>
      <c r="E332" s="206"/>
      <c r="F332" s="206"/>
      <c r="G332" s="206"/>
      <c r="H332" s="206"/>
      <c r="I332" s="206"/>
      <c r="J332" s="206"/>
      <c r="K332" s="206"/>
      <c r="L332" s="206"/>
      <c r="M332" s="206"/>
      <c r="N332" s="206"/>
      <c r="O332" s="206"/>
      <c r="P332" s="206"/>
      <c r="Q332" s="206"/>
      <c r="R332" s="206"/>
      <c r="S332" s="206"/>
      <c r="T332" s="206"/>
      <c r="U332" s="206"/>
      <c r="V332" s="206"/>
      <c r="W332" s="206"/>
      <c r="X332" s="206"/>
      <c r="Y332" s="206"/>
      <c r="Z332" s="206"/>
      <c r="AA332" s="206"/>
      <c r="AB332" s="206"/>
      <c r="AC332" s="206"/>
      <c r="AD332" s="206"/>
      <c r="AE332" s="206"/>
      <c r="AF332" s="206"/>
      <c r="AG332" s="206"/>
      <c r="AH332" s="206"/>
    </row>
    <row r="333" spans="1:34" ht="24" customHeight="1">
      <c r="A333" s="206"/>
      <c r="B333" s="206"/>
      <c r="C333" s="206"/>
      <c r="D333" s="206"/>
      <c r="E333" s="206"/>
      <c r="F333" s="206"/>
      <c r="G333" s="206"/>
      <c r="H333" s="206"/>
      <c r="I333" s="206"/>
      <c r="J333" s="206"/>
      <c r="K333" s="206"/>
      <c r="L333" s="206"/>
      <c r="M333" s="206"/>
      <c r="N333" s="206"/>
      <c r="O333" s="206"/>
      <c r="P333" s="206"/>
      <c r="Q333" s="206"/>
      <c r="R333" s="206"/>
      <c r="S333" s="206"/>
      <c r="T333" s="206"/>
      <c r="U333" s="206"/>
      <c r="V333" s="206"/>
      <c r="W333" s="206"/>
      <c r="X333" s="206"/>
      <c r="Y333" s="206"/>
      <c r="Z333" s="206"/>
      <c r="AA333" s="206"/>
      <c r="AB333" s="206"/>
      <c r="AC333" s="206"/>
      <c r="AD333" s="206"/>
      <c r="AE333" s="206"/>
      <c r="AF333" s="206"/>
      <c r="AG333" s="206"/>
      <c r="AH333" s="206"/>
    </row>
    <row r="334" spans="1:34" ht="24" customHeight="1">
      <c r="A334" s="206"/>
      <c r="B334" s="206"/>
      <c r="C334" s="206"/>
      <c r="D334" s="206"/>
      <c r="E334" s="206"/>
      <c r="F334" s="206"/>
      <c r="G334" s="206"/>
      <c r="H334" s="206"/>
      <c r="I334" s="206"/>
      <c r="J334" s="206"/>
      <c r="K334" s="206"/>
      <c r="L334" s="206"/>
      <c r="M334" s="206"/>
      <c r="N334" s="206"/>
      <c r="O334" s="206"/>
      <c r="P334" s="206"/>
      <c r="Q334" s="206"/>
      <c r="R334" s="206"/>
      <c r="S334" s="206"/>
      <c r="T334" s="206"/>
      <c r="U334" s="206"/>
      <c r="V334" s="206"/>
      <c r="W334" s="206"/>
      <c r="X334" s="206"/>
      <c r="Y334" s="206"/>
      <c r="Z334" s="206"/>
      <c r="AA334" s="206"/>
      <c r="AB334" s="206"/>
      <c r="AC334" s="206"/>
      <c r="AD334" s="206"/>
      <c r="AE334" s="206"/>
      <c r="AF334" s="206"/>
      <c r="AG334" s="206"/>
      <c r="AH334" s="206"/>
    </row>
    <row r="335" spans="1:34" ht="24" customHeight="1">
      <c r="A335" s="206"/>
      <c r="B335" s="206"/>
      <c r="C335" s="206"/>
      <c r="D335" s="206"/>
      <c r="E335" s="206"/>
      <c r="F335" s="206"/>
      <c r="G335" s="206"/>
      <c r="H335" s="206"/>
      <c r="I335" s="206"/>
      <c r="J335" s="206"/>
      <c r="K335" s="206"/>
      <c r="L335" s="206"/>
      <c r="M335" s="206"/>
      <c r="N335" s="206"/>
      <c r="O335" s="206"/>
      <c r="P335" s="206"/>
      <c r="Q335" s="206"/>
      <c r="R335" s="206"/>
      <c r="S335" s="206"/>
      <c r="T335" s="206"/>
      <c r="U335" s="206"/>
      <c r="V335" s="206"/>
      <c r="W335" s="206"/>
      <c r="X335" s="206"/>
      <c r="Y335" s="206"/>
      <c r="Z335" s="206"/>
      <c r="AA335" s="206"/>
      <c r="AB335" s="206"/>
      <c r="AC335" s="206"/>
      <c r="AD335" s="206"/>
      <c r="AE335" s="206"/>
      <c r="AF335" s="206"/>
      <c r="AG335" s="206"/>
      <c r="AH335" s="206"/>
    </row>
    <row r="336" spans="1:34" ht="24" customHeight="1">
      <c r="A336" s="206"/>
      <c r="B336" s="206"/>
      <c r="C336" s="206"/>
      <c r="D336" s="206"/>
      <c r="E336" s="206"/>
      <c r="F336" s="206"/>
      <c r="G336" s="206"/>
      <c r="H336" s="206"/>
      <c r="I336" s="206"/>
      <c r="J336" s="206"/>
      <c r="K336" s="206"/>
      <c r="L336" s="206"/>
      <c r="M336" s="206"/>
      <c r="N336" s="206"/>
      <c r="O336" s="206"/>
      <c r="P336" s="206"/>
      <c r="Q336" s="206"/>
      <c r="R336" s="206"/>
      <c r="S336" s="206"/>
      <c r="T336" s="206"/>
      <c r="U336" s="206"/>
      <c r="V336" s="206"/>
      <c r="W336" s="206"/>
      <c r="X336" s="206"/>
      <c r="Y336" s="206"/>
      <c r="Z336" s="206"/>
      <c r="AA336" s="206"/>
      <c r="AB336" s="206"/>
      <c r="AC336" s="206"/>
      <c r="AD336" s="206"/>
      <c r="AE336" s="206"/>
      <c r="AF336" s="206"/>
      <c r="AG336" s="206"/>
      <c r="AH336" s="206"/>
    </row>
    <row r="337" spans="1:34" ht="24" customHeight="1">
      <c r="A337" s="206"/>
      <c r="B337" s="206"/>
      <c r="C337" s="206"/>
      <c r="D337" s="206"/>
      <c r="E337" s="206"/>
      <c r="F337" s="206"/>
      <c r="G337" s="206"/>
      <c r="H337" s="206"/>
      <c r="I337" s="206"/>
      <c r="J337" s="206"/>
      <c r="K337" s="206"/>
      <c r="L337" s="206"/>
      <c r="M337" s="206"/>
      <c r="N337" s="206"/>
      <c r="O337" s="206"/>
      <c r="P337" s="206"/>
      <c r="Q337" s="206"/>
      <c r="R337" s="206"/>
      <c r="S337" s="206"/>
      <c r="T337" s="206"/>
      <c r="U337" s="206"/>
      <c r="V337" s="206"/>
      <c r="W337" s="206"/>
      <c r="X337" s="206"/>
      <c r="Y337" s="206"/>
      <c r="Z337" s="206"/>
      <c r="AA337" s="206"/>
      <c r="AB337" s="206"/>
      <c r="AC337" s="206"/>
      <c r="AD337" s="206"/>
      <c r="AE337" s="206"/>
      <c r="AF337" s="206"/>
      <c r="AG337" s="206"/>
      <c r="AH337" s="206"/>
    </row>
    <row r="338" spans="1:34" ht="24" customHeight="1">
      <c r="A338" s="206"/>
      <c r="B338" s="206"/>
      <c r="C338" s="206"/>
      <c r="D338" s="206"/>
      <c r="E338" s="206"/>
      <c r="F338" s="206"/>
      <c r="G338" s="206"/>
      <c r="H338" s="206"/>
      <c r="I338" s="206"/>
      <c r="J338" s="206"/>
      <c r="K338" s="206"/>
      <c r="L338" s="206"/>
      <c r="M338" s="206"/>
      <c r="N338" s="206"/>
      <c r="O338" s="206"/>
      <c r="P338" s="206"/>
      <c r="Q338" s="206"/>
      <c r="R338" s="206"/>
      <c r="S338" s="206"/>
      <c r="T338" s="206"/>
      <c r="U338" s="206"/>
      <c r="V338" s="206"/>
      <c r="W338" s="206"/>
      <c r="X338" s="206"/>
      <c r="Y338" s="206"/>
      <c r="Z338" s="206"/>
      <c r="AA338" s="206"/>
      <c r="AB338" s="206"/>
      <c r="AC338" s="206"/>
      <c r="AD338" s="206"/>
      <c r="AE338" s="206"/>
      <c r="AF338" s="206"/>
      <c r="AG338" s="206"/>
      <c r="AH338" s="206"/>
    </row>
    <row r="339" spans="1:34" ht="24" customHeight="1">
      <c r="A339" s="206"/>
      <c r="B339" s="206"/>
      <c r="C339" s="206"/>
      <c r="D339" s="206"/>
      <c r="E339" s="206"/>
      <c r="F339" s="206"/>
      <c r="G339" s="206"/>
      <c r="H339" s="206"/>
      <c r="I339" s="206"/>
      <c r="J339" s="206"/>
      <c r="K339" s="206"/>
      <c r="L339" s="206"/>
      <c r="M339" s="206"/>
      <c r="N339" s="206"/>
      <c r="O339" s="206"/>
      <c r="P339" s="206"/>
      <c r="Q339" s="206"/>
      <c r="R339" s="206"/>
      <c r="S339" s="206"/>
      <c r="T339" s="206"/>
      <c r="U339" s="206"/>
      <c r="V339" s="206"/>
      <c r="W339" s="206"/>
      <c r="X339" s="206"/>
      <c r="Y339" s="206"/>
      <c r="Z339" s="206"/>
      <c r="AA339" s="206"/>
      <c r="AB339" s="206"/>
      <c r="AC339" s="206"/>
      <c r="AD339" s="206"/>
      <c r="AE339" s="206"/>
      <c r="AF339" s="206"/>
      <c r="AG339" s="206"/>
      <c r="AH339" s="206"/>
    </row>
    <row r="340" spans="1:34" ht="24" customHeight="1">
      <c r="A340" s="206"/>
      <c r="B340" s="206"/>
      <c r="C340" s="206"/>
      <c r="D340" s="206"/>
      <c r="E340" s="206"/>
      <c r="F340" s="206"/>
      <c r="G340" s="206"/>
      <c r="H340" s="206"/>
      <c r="I340" s="206"/>
      <c r="J340" s="206"/>
      <c r="K340" s="206"/>
      <c r="L340" s="206"/>
      <c r="M340" s="206"/>
      <c r="N340" s="206"/>
      <c r="O340" s="206"/>
      <c r="P340" s="206"/>
      <c r="Q340" s="206"/>
      <c r="R340" s="206"/>
      <c r="S340" s="206"/>
      <c r="T340" s="206"/>
      <c r="U340" s="206"/>
      <c r="V340" s="206"/>
      <c r="W340" s="206"/>
      <c r="X340" s="206"/>
      <c r="Y340" s="206"/>
      <c r="Z340" s="206"/>
      <c r="AA340" s="206"/>
      <c r="AB340" s="206"/>
      <c r="AC340" s="206"/>
      <c r="AD340" s="206"/>
      <c r="AE340" s="206"/>
      <c r="AF340" s="206"/>
      <c r="AG340" s="206"/>
      <c r="AH340" s="206"/>
    </row>
    <row r="341" spans="1:34" ht="24" customHeight="1">
      <c r="A341" s="206"/>
      <c r="B341" s="206"/>
      <c r="C341" s="206"/>
      <c r="D341" s="206"/>
      <c r="E341" s="206"/>
      <c r="F341" s="206"/>
      <c r="G341" s="206"/>
      <c r="H341" s="206"/>
      <c r="I341" s="206"/>
      <c r="J341" s="206"/>
      <c r="K341" s="206"/>
      <c r="L341" s="206"/>
      <c r="M341" s="206"/>
      <c r="N341" s="206"/>
      <c r="O341" s="206"/>
      <c r="P341" s="206"/>
      <c r="Q341" s="206"/>
      <c r="R341" s="206"/>
      <c r="S341" s="206"/>
      <c r="T341" s="206"/>
      <c r="U341" s="206"/>
      <c r="V341" s="206"/>
      <c r="W341" s="206"/>
      <c r="X341" s="206"/>
      <c r="Y341" s="206"/>
      <c r="Z341" s="206"/>
      <c r="AA341" s="206"/>
      <c r="AB341" s="206"/>
      <c r="AC341" s="206"/>
      <c r="AD341" s="206"/>
      <c r="AE341" s="206"/>
      <c r="AF341" s="206"/>
      <c r="AG341" s="206"/>
      <c r="AH341" s="206"/>
    </row>
    <row r="342" spans="1:34" ht="24" customHeight="1">
      <c r="A342" s="206"/>
      <c r="B342" s="206"/>
      <c r="C342" s="206"/>
      <c r="D342" s="206"/>
      <c r="E342" s="206"/>
      <c r="F342" s="206"/>
      <c r="G342" s="206"/>
      <c r="H342" s="206"/>
      <c r="I342" s="206"/>
      <c r="J342" s="206"/>
      <c r="K342" s="206"/>
      <c r="L342" s="206"/>
      <c r="M342" s="206"/>
      <c r="N342" s="206"/>
      <c r="O342" s="206"/>
      <c r="P342" s="206"/>
      <c r="Q342" s="206"/>
      <c r="R342" s="206"/>
      <c r="S342" s="206"/>
      <c r="T342" s="206"/>
      <c r="U342" s="206"/>
      <c r="V342" s="206"/>
      <c r="W342" s="206"/>
      <c r="X342" s="206"/>
      <c r="Y342" s="206"/>
      <c r="Z342" s="206"/>
      <c r="AA342" s="206"/>
      <c r="AB342" s="206"/>
      <c r="AC342" s="206"/>
      <c r="AD342" s="206"/>
      <c r="AE342" s="206"/>
      <c r="AF342" s="206"/>
      <c r="AG342" s="206"/>
      <c r="AH342" s="206"/>
    </row>
    <row r="343" spans="1:34" ht="24" customHeight="1">
      <c r="A343" s="206"/>
      <c r="B343" s="206"/>
      <c r="C343" s="206"/>
      <c r="D343" s="206"/>
      <c r="E343" s="206"/>
      <c r="F343" s="206"/>
      <c r="G343" s="206"/>
      <c r="H343" s="206"/>
      <c r="I343" s="206"/>
      <c r="J343" s="206"/>
      <c r="K343" s="206"/>
      <c r="L343" s="206"/>
      <c r="M343" s="206"/>
      <c r="N343" s="206"/>
      <c r="O343" s="206"/>
      <c r="P343" s="206"/>
      <c r="Q343" s="206"/>
      <c r="R343" s="206"/>
      <c r="S343" s="206"/>
      <c r="T343" s="206"/>
      <c r="U343" s="206"/>
      <c r="V343" s="206"/>
      <c r="W343" s="206"/>
      <c r="X343" s="206"/>
      <c r="Y343" s="206"/>
      <c r="Z343" s="206"/>
      <c r="AA343" s="206"/>
      <c r="AB343" s="206"/>
      <c r="AC343" s="206"/>
      <c r="AD343" s="206"/>
      <c r="AE343" s="206"/>
      <c r="AF343" s="206"/>
      <c r="AG343" s="206"/>
      <c r="AH343" s="206"/>
    </row>
    <row r="344" spans="1:34" ht="24" customHeight="1">
      <c r="A344" s="206"/>
      <c r="B344" s="206"/>
      <c r="C344" s="206"/>
      <c r="D344" s="206"/>
      <c r="E344" s="206"/>
      <c r="F344" s="206"/>
      <c r="G344" s="206"/>
      <c r="H344" s="206"/>
      <c r="I344" s="206"/>
      <c r="J344" s="206"/>
      <c r="K344" s="206"/>
      <c r="L344" s="206"/>
      <c r="M344" s="206"/>
      <c r="N344" s="206"/>
      <c r="O344" s="206"/>
      <c r="P344" s="206"/>
      <c r="Q344" s="206"/>
      <c r="R344" s="206"/>
      <c r="S344" s="206"/>
      <c r="T344" s="206"/>
      <c r="U344" s="206"/>
      <c r="V344" s="206"/>
      <c r="W344" s="206"/>
      <c r="X344" s="206"/>
      <c r="Y344" s="206"/>
      <c r="Z344" s="206"/>
      <c r="AA344" s="206"/>
      <c r="AB344" s="206"/>
      <c r="AC344" s="206"/>
      <c r="AD344" s="206"/>
      <c r="AE344" s="206"/>
      <c r="AF344" s="206"/>
      <c r="AG344" s="206"/>
      <c r="AH344" s="206"/>
    </row>
    <row r="345" spans="1:34" ht="24" customHeight="1">
      <c r="A345" s="206"/>
      <c r="B345" s="206"/>
      <c r="C345" s="206"/>
      <c r="D345" s="206"/>
      <c r="E345" s="206"/>
      <c r="F345" s="206"/>
      <c r="G345" s="206"/>
      <c r="H345" s="206"/>
      <c r="I345" s="206"/>
      <c r="J345" s="206"/>
      <c r="K345" s="206"/>
      <c r="L345" s="206"/>
      <c r="M345" s="206"/>
      <c r="N345" s="206"/>
      <c r="O345" s="206"/>
      <c r="P345" s="206"/>
      <c r="Q345" s="206"/>
      <c r="R345" s="206"/>
      <c r="S345" s="206"/>
      <c r="T345" s="206"/>
      <c r="U345" s="206"/>
      <c r="V345" s="206"/>
      <c r="W345" s="206"/>
      <c r="X345" s="206"/>
      <c r="Y345" s="206"/>
      <c r="Z345" s="206"/>
      <c r="AA345" s="206"/>
      <c r="AB345" s="206"/>
      <c r="AC345" s="206"/>
      <c r="AD345" s="206"/>
      <c r="AE345" s="206"/>
      <c r="AF345" s="206"/>
      <c r="AG345" s="206"/>
      <c r="AH345" s="206"/>
    </row>
    <row r="346" spans="1:34" ht="24" customHeight="1">
      <c r="A346" s="206"/>
      <c r="B346" s="206"/>
      <c r="C346" s="206"/>
      <c r="D346" s="206"/>
      <c r="E346" s="206"/>
      <c r="F346" s="206"/>
      <c r="G346" s="206"/>
      <c r="H346" s="206"/>
      <c r="I346" s="206"/>
      <c r="J346" s="206"/>
      <c r="K346" s="206"/>
      <c r="L346" s="206"/>
      <c r="M346" s="206"/>
      <c r="N346" s="206"/>
      <c r="O346" s="206"/>
      <c r="P346" s="206"/>
      <c r="Q346" s="206"/>
      <c r="R346" s="206"/>
      <c r="S346" s="206"/>
      <c r="T346" s="206"/>
      <c r="U346" s="206"/>
      <c r="V346" s="206"/>
      <c r="W346" s="206"/>
      <c r="X346" s="206"/>
      <c r="Y346" s="206"/>
      <c r="Z346" s="206"/>
      <c r="AA346" s="206"/>
      <c r="AB346" s="206"/>
      <c r="AC346" s="206"/>
      <c r="AD346" s="206"/>
      <c r="AE346" s="206"/>
      <c r="AF346" s="206"/>
      <c r="AG346" s="206"/>
      <c r="AH346" s="206"/>
    </row>
    <row r="347" spans="1:34" ht="24" customHeight="1">
      <c r="A347" s="206"/>
      <c r="B347" s="206"/>
      <c r="C347" s="206"/>
      <c r="D347" s="206"/>
      <c r="E347" s="206"/>
      <c r="F347" s="206"/>
      <c r="G347" s="206"/>
      <c r="H347" s="206"/>
      <c r="I347" s="206"/>
      <c r="J347" s="206"/>
      <c r="K347" s="206"/>
      <c r="L347" s="206"/>
      <c r="M347" s="206"/>
      <c r="N347" s="206"/>
      <c r="O347" s="206"/>
      <c r="P347" s="206"/>
      <c r="Q347" s="206"/>
      <c r="R347" s="206"/>
      <c r="S347" s="206"/>
      <c r="T347" s="206"/>
      <c r="U347" s="206"/>
      <c r="V347" s="206"/>
      <c r="W347" s="206"/>
      <c r="X347" s="206"/>
      <c r="Y347" s="206"/>
      <c r="Z347" s="206"/>
      <c r="AA347" s="206"/>
      <c r="AB347" s="206"/>
      <c r="AC347" s="206"/>
      <c r="AD347" s="206"/>
      <c r="AE347" s="206"/>
      <c r="AF347" s="206"/>
      <c r="AG347" s="206"/>
      <c r="AH347" s="206"/>
    </row>
    <row r="348" spans="1:34" ht="24" customHeight="1">
      <c r="A348" s="206"/>
      <c r="B348" s="206"/>
      <c r="C348" s="206"/>
      <c r="D348" s="206"/>
      <c r="E348" s="206"/>
      <c r="F348" s="206"/>
      <c r="G348" s="206"/>
      <c r="H348" s="206"/>
      <c r="I348" s="206"/>
      <c r="J348" s="206"/>
      <c r="K348" s="206"/>
      <c r="L348" s="206"/>
      <c r="M348" s="206"/>
      <c r="N348" s="206"/>
      <c r="O348" s="206"/>
      <c r="P348" s="206"/>
      <c r="Q348" s="206"/>
      <c r="R348" s="206"/>
      <c r="S348" s="206"/>
      <c r="T348" s="206"/>
      <c r="U348" s="206"/>
      <c r="V348" s="206"/>
      <c r="W348" s="206"/>
      <c r="X348" s="206"/>
      <c r="Y348" s="206"/>
      <c r="Z348" s="206"/>
      <c r="AA348" s="206"/>
      <c r="AB348" s="206"/>
      <c r="AC348" s="206"/>
      <c r="AD348" s="206"/>
      <c r="AE348" s="206"/>
      <c r="AF348" s="206"/>
      <c r="AG348" s="206"/>
      <c r="AH348" s="206"/>
    </row>
    <row r="349" spans="1:34" ht="24" customHeight="1">
      <c r="A349" s="206"/>
      <c r="B349" s="206"/>
      <c r="C349" s="206"/>
      <c r="D349" s="206"/>
      <c r="E349" s="206"/>
      <c r="F349" s="206"/>
      <c r="G349" s="206"/>
      <c r="H349" s="206"/>
      <c r="I349" s="206"/>
      <c r="J349" s="206"/>
      <c r="K349" s="206"/>
      <c r="L349" s="206"/>
      <c r="M349" s="206"/>
      <c r="N349" s="206"/>
      <c r="O349" s="206"/>
      <c r="P349" s="206"/>
      <c r="Q349" s="206"/>
      <c r="R349" s="206"/>
      <c r="S349" s="206"/>
      <c r="T349" s="206"/>
      <c r="U349" s="206"/>
      <c r="V349" s="206"/>
      <c r="W349" s="206"/>
      <c r="X349" s="206"/>
      <c r="Y349" s="206"/>
      <c r="Z349" s="206"/>
      <c r="AA349" s="206"/>
      <c r="AB349" s="206"/>
      <c r="AC349" s="206"/>
      <c r="AD349" s="206"/>
      <c r="AE349" s="206"/>
      <c r="AF349" s="206"/>
      <c r="AG349" s="206"/>
      <c r="AH349" s="206"/>
    </row>
    <row r="350" spans="1:34" ht="24" customHeight="1">
      <c r="A350" s="206"/>
      <c r="B350" s="206"/>
      <c r="C350" s="206"/>
      <c r="D350" s="206"/>
      <c r="E350" s="206"/>
      <c r="F350" s="206"/>
      <c r="G350" s="206"/>
      <c r="H350" s="206"/>
      <c r="I350" s="206"/>
      <c r="J350" s="206"/>
      <c r="K350" s="206"/>
      <c r="L350" s="206"/>
      <c r="M350" s="206"/>
      <c r="N350" s="206"/>
      <c r="O350" s="206"/>
      <c r="P350" s="206"/>
      <c r="Q350" s="206"/>
      <c r="R350" s="206"/>
      <c r="S350" s="206"/>
      <c r="T350" s="206"/>
      <c r="U350" s="206"/>
      <c r="V350" s="206"/>
      <c r="W350" s="206"/>
      <c r="X350" s="206"/>
      <c r="Y350" s="206"/>
      <c r="Z350" s="206"/>
      <c r="AA350" s="206"/>
      <c r="AB350" s="206"/>
      <c r="AC350" s="206"/>
      <c r="AD350" s="206"/>
      <c r="AE350" s="206"/>
      <c r="AF350" s="206"/>
      <c r="AG350" s="206"/>
      <c r="AH350" s="206"/>
    </row>
    <row r="351" spans="1:34" ht="24" customHeight="1">
      <c r="A351" s="206"/>
      <c r="B351" s="206"/>
      <c r="C351" s="206"/>
      <c r="D351" s="206"/>
      <c r="E351" s="206"/>
      <c r="F351" s="206"/>
      <c r="G351" s="206"/>
      <c r="H351" s="206"/>
      <c r="I351" s="206"/>
      <c r="J351" s="206"/>
      <c r="K351" s="206"/>
      <c r="L351" s="206"/>
      <c r="M351" s="206"/>
      <c r="N351" s="206"/>
      <c r="O351" s="206"/>
      <c r="P351" s="206"/>
      <c r="Q351" s="206"/>
      <c r="R351" s="206"/>
      <c r="S351" s="206"/>
      <c r="T351" s="206"/>
      <c r="U351" s="206"/>
      <c r="V351" s="206"/>
      <c r="W351" s="206"/>
      <c r="X351" s="206"/>
      <c r="Y351" s="206"/>
      <c r="Z351" s="206"/>
      <c r="AA351" s="206"/>
      <c r="AB351" s="206"/>
      <c r="AC351" s="206"/>
      <c r="AD351" s="206"/>
      <c r="AE351" s="206"/>
      <c r="AF351" s="206"/>
      <c r="AG351" s="206"/>
      <c r="AH351" s="206"/>
    </row>
    <row r="352" spans="1:34" ht="24" customHeight="1">
      <c r="A352" s="206"/>
      <c r="B352" s="206"/>
      <c r="C352" s="206"/>
      <c r="D352" s="206"/>
      <c r="E352" s="206"/>
      <c r="F352" s="206"/>
      <c r="G352" s="206"/>
      <c r="H352" s="206"/>
      <c r="I352" s="206"/>
      <c r="J352" s="206"/>
      <c r="K352" s="206"/>
      <c r="L352" s="206"/>
      <c r="M352" s="206"/>
      <c r="N352" s="206"/>
      <c r="O352" s="206"/>
      <c r="P352" s="206"/>
      <c r="Q352" s="206"/>
      <c r="R352" s="206"/>
      <c r="S352" s="206"/>
      <c r="T352" s="206"/>
      <c r="U352" s="206"/>
      <c r="V352" s="206"/>
      <c r="W352" s="206"/>
      <c r="X352" s="206"/>
      <c r="Y352" s="206"/>
      <c r="Z352" s="206"/>
      <c r="AA352" s="206"/>
      <c r="AB352" s="206"/>
      <c r="AC352" s="206"/>
      <c r="AD352" s="206"/>
      <c r="AE352" s="206"/>
      <c r="AF352" s="206"/>
      <c r="AG352" s="206"/>
      <c r="AH352" s="206"/>
    </row>
    <row r="353" spans="1:34" ht="24" customHeight="1">
      <c r="A353" s="206"/>
      <c r="B353" s="206"/>
      <c r="C353" s="206"/>
      <c r="D353" s="206"/>
      <c r="E353" s="206"/>
      <c r="F353" s="206"/>
      <c r="G353" s="206"/>
      <c r="H353" s="206"/>
      <c r="I353" s="206"/>
      <c r="J353" s="206"/>
      <c r="K353" s="206"/>
      <c r="L353" s="206"/>
      <c r="M353" s="206"/>
      <c r="N353" s="206"/>
      <c r="O353" s="206"/>
      <c r="P353" s="206"/>
      <c r="Q353" s="206"/>
      <c r="R353" s="206"/>
      <c r="S353" s="206"/>
      <c r="T353" s="206"/>
      <c r="U353" s="206"/>
      <c r="V353" s="206"/>
      <c r="W353" s="206"/>
      <c r="X353" s="206"/>
      <c r="Y353" s="206"/>
      <c r="Z353" s="206"/>
      <c r="AA353" s="206"/>
      <c r="AB353" s="206"/>
      <c r="AC353" s="206"/>
      <c r="AD353" s="206"/>
      <c r="AE353" s="206"/>
      <c r="AF353" s="206"/>
      <c r="AG353" s="206"/>
      <c r="AH353" s="206"/>
    </row>
    <row r="354" spans="1:34" ht="24" customHeight="1">
      <c r="A354" s="206"/>
      <c r="B354" s="206"/>
      <c r="C354" s="206"/>
      <c r="D354" s="206"/>
      <c r="E354" s="206"/>
      <c r="F354" s="206"/>
      <c r="G354" s="206"/>
      <c r="H354" s="206"/>
      <c r="I354" s="206"/>
      <c r="J354" s="206"/>
      <c r="K354" s="206"/>
      <c r="L354" s="206"/>
      <c r="M354" s="206"/>
      <c r="N354" s="206"/>
      <c r="O354" s="206"/>
      <c r="P354" s="206"/>
      <c r="Q354" s="206"/>
      <c r="R354" s="206"/>
      <c r="S354" s="206"/>
      <c r="T354" s="206"/>
      <c r="U354" s="206"/>
      <c r="V354" s="206"/>
      <c r="W354" s="206"/>
      <c r="X354" s="206"/>
      <c r="Y354" s="206"/>
      <c r="Z354" s="206"/>
      <c r="AA354" s="206"/>
      <c r="AB354" s="206"/>
      <c r="AC354" s="206"/>
      <c r="AD354" s="206"/>
      <c r="AE354" s="206"/>
      <c r="AF354" s="206"/>
      <c r="AG354" s="206"/>
      <c r="AH354" s="206"/>
    </row>
    <row r="355" spans="1:34" ht="24" customHeight="1">
      <c r="A355" s="206"/>
      <c r="B355" s="206"/>
      <c r="C355" s="206"/>
      <c r="D355" s="206"/>
      <c r="E355" s="206"/>
      <c r="F355" s="206"/>
      <c r="G355" s="206"/>
      <c r="H355" s="206"/>
      <c r="I355" s="206"/>
      <c r="J355" s="206"/>
      <c r="K355" s="206"/>
      <c r="L355" s="206"/>
      <c r="M355" s="206"/>
      <c r="N355" s="206"/>
      <c r="O355" s="206"/>
      <c r="P355" s="206"/>
      <c r="Q355" s="206"/>
      <c r="R355" s="206"/>
      <c r="S355" s="206"/>
      <c r="T355" s="206"/>
      <c r="U355" s="206"/>
      <c r="V355" s="206"/>
      <c r="W355" s="206"/>
      <c r="X355" s="206"/>
      <c r="Y355" s="206"/>
      <c r="Z355" s="206"/>
      <c r="AA355" s="206"/>
      <c r="AB355" s="206"/>
      <c r="AC355" s="206"/>
      <c r="AD355" s="206"/>
      <c r="AE355" s="206"/>
      <c r="AF355" s="206"/>
      <c r="AG355" s="206"/>
      <c r="AH355" s="206"/>
    </row>
    <row r="356" spans="1:34" ht="24" customHeight="1">
      <c r="A356" s="206"/>
      <c r="B356" s="206"/>
      <c r="C356" s="206"/>
      <c r="D356" s="206"/>
      <c r="E356" s="206"/>
      <c r="F356" s="206"/>
      <c r="G356" s="206"/>
      <c r="H356" s="206"/>
      <c r="I356" s="206"/>
      <c r="J356" s="206"/>
      <c r="K356" s="206"/>
      <c r="L356" s="206"/>
      <c r="M356" s="206"/>
      <c r="N356" s="206"/>
      <c r="O356" s="206"/>
      <c r="P356" s="206"/>
      <c r="Q356" s="206"/>
      <c r="R356" s="206"/>
      <c r="S356" s="206"/>
      <c r="T356" s="206"/>
      <c r="U356" s="206"/>
      <c r="V356" s="206"/>
      <c r="W356" s="206"/>
      <c r="X356" s="206"/>
      <c r="Y356" s="206"/>
      <c r="Z356" s="206"/>
      <c r="AA356" s="206"/>
      <c r="AB356" s="206"/>
      <c r="AC356" s="206"/>
      <c r="AD356" s="206"/>
      <c r="AE356" s="206"/>
      <c r="AF356" s="206"/>
      <c r="AG356" s="206"/>
      <c r="AH356" s="206"/>
    </row>
    <row r="357" spans="1:34" ht="24" customHeight="1">
      <c r="A357" s="206"/>
      <c r="B357" s="206"/>
      <c r="C357" s="206"/>
      <c r="D357" s="206"/>
      <c r="E357" s="206"/>
      <c r="F357" s="206"/>
      <c r="G357" s="206"/>
      <c r="H357" s="206"/>
      <c r="I357" s="206"/>
      <c r="J357" s="206"/>
      <c r="K357" s="206"/>
      <c r="L357" s="206"/>
      <c r="M357" s="206"/>
      <c r="N357" s="206"/>
      <c r="O357" s="206"/>
      <c r="P357" s="206"/>
      <c r="Q357" s="206"/>
      <c r="R357" s="206"/>
      <c r="S357" s="206"/>
      <c r="T357" s="206"/>
      <c r="U357" s="206"/>
      <c r="V357" s="206"/>
      <c r="W357" s="206"/>
      <c r="X357" s="206"/>
      <c r="Y357" s="206"/>
      <c r="Z357" s="206"/>
      <c r="AA357" s="206"/>
      <c r="AB357" s="206"/>
      <c r="AC357" s="206"/>
      <c r="AD357" s="206"/>
      <c r="AE357" s="206"/>
      <c r="AF357" s="206"/>
      <c r="AG357" s="206"/>
      <c r="AH357" s="206"/>
    </row>
    <row r="358" spans="1:34" ht="24" customHeight="1">
      <c r="A358" s="206"/>
      <c r="B358" s="206"/>
      <c r="C358" s="206"/>
      <c r="D358" s="206"/>
      <c r="E358" s="206"/>
      <c r="F358" s="206"/>
      <c r="G358" s="206"/>
      <c r="H358" s="206"/>
      <c r="I358" s="206"/>
      <c r="J358" s="206"/>
      <c r="K358" s="206"/>
      <c r="L358" s="206"/>
      <c r="M358" s="206"/>
      <c r="N358" s="206"/>
      <c r="O358" s="206"/>
      <c r="P358" s="206"/>
      <c r="Q358" s="206"/>
      <c r="R358" s="206"/>
      <c r="S358" s="206"/>
      <c r="T358" s="206"/>
      <c r="U358" s="206"/>
      <c r="V358" s="206"/>
      <c r="W358" s="206"/>
      <c r="X358" s="206"/>
      <c r="Y358" s="206"/>
      <c r="Z358" s="206"/>
      <c r="AA358" s="206"/>
      <c r="AB358" s="206"/>
      <c r="AC358" s="206"/>
      <c r="AD358" s="206"/>
      <c r="AE358" s="206"/>
      <c r="AF358" s="206"/>
      <c r="AG358" s="206"/>
      <c r="AH358" s="206"/>
    </row>
    <row r="359" spans="1:34" ht="24" customHeight="1">
      <c r="A359" s="206"/>
      <c r="B359" s="206"/>
      <c r="C359" s="206"/>
      <c r="D359" s="206"/>
      <c r="E359" s="206"/>
      <c r="F359" s="206"/>
      <c r="G359" s="206"/>
      <c r="H359" s="206"/>
      <c r="I359" s="206"/>
      <c r="J359" s="206"/>
      <c r="K359" s="206"/>
      <c r="L359" s="206"/>
      <c r="M359" s="206"/>
      <c r="N359" s="206"/>
      <c r="O359" s="206"/>
      <c r="P359" s="206"/>
      <c r="Q359" s="206"/>
      <c r="R359" s="206"/>
      <c r="S359" s="206"/>
      <c r="T359" s="206"/>
      <c r="U359" s="206"/>
      <c r="V359" s="206"/>
      <c r="W359" s="206"/>
      <c r="X359" s="206"/>
      <c r="Y359" s="206"/>
      <c r="Z359" s="206"/>
      <c r="AA359" s="206"/>
      <c r="AB359" s="206"/>
      <c r="AC359" s="206"/>
      <c r="AD359" s="206"/>
      <c r="AE359" s="206"/>
      <c r="AF359" s="206"/>
      <c r="AG359" s="206"/>
      <c r="AH359" s="206"/>
    </row>
    <row r="360" spans="1:34" ht="24" customHeight="1">
      <c r="A360" s="206"/>
      <c r="B360" s="206"/>
      <c r="C360" s="206"/>
      <c r="D360" s="206"/>
      <c r="E360" s="206"/>
      <c r="F360" s="206"/>
      <c r="G360" s="206"/>
      <c r="H360" s="206"/>
      <c r="I360" s="206"/>
      <c r="J360" s="206"/>
      <c r="K360" s="206"/>
      <c r="L360" s="206"/>
      <c r="M360" s="206"/>
      <c r="N360" s="206"/>
      <c r="O360" s="206"/>
      <c r="P360" s="206"/>
      <c r="Q360" s="206"/>
      <c r="R360" s="206"/>
      <c r="S360" s="206"/>
      <c r="T360" s="206"/>
      <c r="U360" s="206"/>
      <c r="V360" s="206"/>
      <c r="W360" s="206"/>
      <c r="X360" s="206"/>
      <c r="Y360" s="206"/>
      <c r="Z360" s="206"/>
      <c r="AA360" s="206"/>
      <c r="AB360" s="206"/>
      <c r="AC360" s="206"/>
      <c r="AD360" s="206"/>
      <c r="AE360" s="206"/>
      <c r="AF360" s="206"/>
      <c r="AG360" s="206"/>
      <c r="AH360" s="206"/>
    </row>
    <row r="361" spans="1:34" ht="24" customHeight="1">
      <c r="A361" s="206"/>
      <c r="B361" s="206"/>
      <c r="C361" s="206"/>
      <c r="D361" s="206"/>
      <c r="E361" s="206"/>
      <c r="F361" s="206"/>
      <c r="G361" s="206"/>
      <c r="H361" s="206"/>
      <c r="I361" s="206"/>
      <c r="J361" s="206"/>
      <c r="K361" s="206"/>
      <c r="L361" s="206"/>
      <c r="M361" s="206"/>
      <c r="N361" s="206"/>
      <c r="O361" s="206"/>
      <c r="P361" s="206"/>
      <c r="Q361" s="206"/>
      <c r="R361" s="206"/>
      <c r="S361" s="206"/>
      <c r="T361" s="206"/>
      <c r="U361" s="206"/>
      <c r="V361" s="206"/>
      <c r="W361" s="206"/>
      <c r="X361" s="206"/>
      <c r="Y361" s="206"/>
      <c r="Z361" s="206"/>
      <c r="AA361" s="206"/>
      <c r="AB361" s="206"/>
      <c r="AC361" s="206"/>
      <c r="AD361" s="206"/>
      <c r="AE361" s="206"/>
      <c r="AF361" s="206"/>
      <c r="AG361" s="206"/>
      <c r="AH361" s="206"/>
    </row>
    <row r="362" spans="1:34" ht="24" customHeight="1">
      <c r="A362" s="206"/>
      <c r="B362" s="206"/>
      <c r="C362" s="206"/>
      <c r="D362" s="206"/>
      <c r="E362" s="206"/>
      <c r="F362" s="206"/>
      <c r="G362" s="206"/>
      <c r="H362" s="206"/>
      <c r="I362" s="206"/>
      <c r="J362" s="206"/>
      <c r="K362" s="206"/>
      <c r="L362" s="206"/>
      <c r="M362" s="206"/>
      <c r="N362" s="206"/>
      <c r="O362" s="206"/>
      <c r="P362" s="206"/>
      <c r="Q362" s="206"/>
      <c r="R362" s="206"/>
      <c r="S362" s="206"/>
      <c r="T362" s="206"/>
      <c r="U362" s="206"/>
      <c r="V362" s="206"/>
      <c r="W362" s="206"/>
      <c r="X362" s="206"/>
      <c r="Y362" s="206"/>
      <c r="Z362" s="206"/>
      <c r="AA362" s="206"/>
      <c r="AB362" s="206"/>
      <c r="AC362" s="206"/>
      <c r="AD362" s="206"/>
      <c r="AE362" s="206"/>
      <c r="AF362" s="206"/>
      <c r="AG362" s="206"/>
      <c r="AH362" s="206"/>
    </row>
    <row r="363" spans="1:34" ht="24" customHeight="1">
      <c r="A363" s="206"/>
      <c r="B363" s="206"/>
      <c r="C363" s="206"/>
      <c r="D363" s="206"/>
      <c r="E363" s="206"/>
      <c r="F363" s="206"/>
      <c r="G363" s="206"/>
      <c r="H363" s="206"/>
      <c r="I363" s="206"/>
      <c r="J363" s="206"/>
      <c r="K363" s="206"/>
      <c r="L363" s="206"/>
      <c r="M363" s="206"/>
      <c r="N363" s="206"/>
      <c r="O363" s="206"/>
      <c r="P363" s="206"/>
      <c r="Q363" s="206"/>
      <c r="R363" s="206"/>
      <c r="S363" s="206"/>
      <c r="T363" s="206"/>
      <c r="U363" s="206"/>
      <c r="V363" s="206"/>
      <c r="W363" s="206"/>
      <c r="X363" s="206"/>
      <c r="Y363" s="206"/>
      <c r="Z363" s="206"/>
      <c r="AA363" s="206"/>
      <c r="AB363" s="206"/>
      <c r="AC363" s="206"/>
      <c r="AD363" s="206"/>
      <c r="AE363" s="206"/>
      <c r="AF363" s="206"/>
      <c r="AG363" s="206"/>
      <c r="AH363" s="206"/>
    </row>
    <row r="364" spans="1:34" ht="24" customHeight="1">
      <c r="A364" s="206"/>
      <c r="B364" s="206"/>
      <c r="C364" s="206"/>
      <c r="D364" s="206"/>
      <c r="E364" s="206"/>
      <c r="F364" s="206"/>
      <c r="G364" s="206"/>
      <c r="H364" s="206"/>
      <c r="I364" s="206"/>
      <c r="J364" s="206"/>
      <c r="K364" s="206"/>
      <c r="L364" s="206"/>
      <c r="M364" s="206"/>
      <c r="N364" s="206"/>
      <c r="O364" s="206"/>
      <c r="P364" s="206"/>
      <c r="Q364" s="206"/>
      <c r="R364" s="206"/>
      <c r="S364" s="206"/>
      <c r="T364" s="206"/>
      <c r="U364" s="206"/>
      <c r="V364" s="206"/>
      <c r="W364" s="206"/>
      <c r="X364" s="206"/>
      <c r="Y364" s="206"/>
      <c r="Z364" s="206"/>
      <c r="AA364" s="206"/>
      <c r="AB364" s="206"/>
      <c r="AC364" s="206"/>
      <c r="AD364" s="206"/>
      <c r="AE364" s="206"/>
      <c r="AF364" s="206"/>
      <c r="AG364" s="206"/>
      <c r="AH364" s="206"/>
    </row>
    <row r="365" spans="1:34" ht="24" customHeight="1">
      <c r="A365" s="206"/>
      <c r="B365" s="206"/>
      <c r="C365" s="206"/>
      <c r="D365" s="206"/>
      <c r="E365" s="206"/>
      <c r="F365" s="206"/>
      <c r="G365" s="206"/>
      <c r="H365" s="206"/>
      <c r="I365" s="206"/>
      <c r="J365" s="206"/>
      <c r="K365" s="206"/>
      <c r="L365" s="206"/>
      <c r="M365" s="206"/>
      <c r="N365" s="206"/>
      <c r="O365" s="206"/>
      <c r="P365" s="206"/>
      <c r="Q365" s="206"/>
      <c r="R365" s="206"/>
      <c r="S365" s="206"/>
      <c r="T365" s="206"/>
      <c r="U365" s="206"/>
      <c r="V365" s="206"/>
      <c r="W365" s="206"/>
      <c r="X365" s="206"/>
      <c r="Y365" s="206"/>
      <c r="Z365" s="206"/>
      <c r="AA365" s="206"/>
      <c r="AB365" s="206"/>
      <c r="AC365" s="206"/>
      <c r="AD365" s="206"/>
      <c r="AE365" s="206"/>
      <c r="AF365" s="206"/>
      <c r="AG365" s="206"/>
      <c r="AH365" s="206"/>
    </row>
    <row r="366" spans="1:34" ht="24" customHeight="1">
      <c r="A366" s="206"/>
      <c r="B366" s="206"/>
      <c r="C366" s="206"/>
      <c r="D366" s="206"/>
      <c r="E366" s="206"/>
      <c r="F366" s="206"/>
      <c r="G366" s="206"/>
      <c r="H366" s="206"/>
      <c r="I366" s="206"/>
      <c r="J366" s="206"/>
      <c r="K366" s="206"/>
      <c r="L366" s="206"/>
      <c r="M366" s="206"/>
      <c r="N366" s="206"/>
      <c r="O366" s="206"/>
      <c r="P366" s="206"/>
      <c r="Q366" s="206"/>
      <c r="R366" s="206"/>
      <c r="S366" s="206"/>
      <c r="T366" s="206"/>
      <c r="U366" s="206"/>
      <c r="V366" s="206"/>
      <c r="W366" s="206"/>
      <c r="X366" s="206"/>
      <c r="Y366" s="206"/>
      <c r="Z366" s="206"/>
      <c r="AA366" s="206"/>
      <c r="AB366" s="206"/>
      <c r="AC366" s="206"/>
      <c r="AD366" s="206"/>
      <c r="AE366" s="206"/>
      <c r="AF366" s="206"/>
      <c r="AG366" s="206"/>
      <c r="AH366" s="206"/>
    </row>
    <row r="367" spans="1:34" ht="24" customHeight="1">
      <c r="A367" s="206"/>
      <c r="B367" s="206"/>
      <c r="C367" s="206"/>
      <c r="D367" s="206"/>
      <c r="E367" s="206"/>
      <c r="F367" s="206"/>
      <c r="G367" s="206"/>
      <c r="H367" s="206"/>
      <c r="I367" s="206"/>
      <c r="J367" s="206"/>
      <c r="K367" s="206"/>
      <c r="L367" s="206"/>
      <c r="M367" s="206"/>
      <c r="N367" s="206"/>
      <c r="O367" s="206"/>
      <c r="P367" s="206"/>
      <c r="Q367" s="206"/>
      <c r="R367" s="206"/>
      <c r="S367" s="206"/>
      <c r="T367" s="206"/>
      <c r="U367" s="206"/>
      <c r="V367" s="206"/>
      <c r="W367" s="206"/>
      <c r="X367" s="206"/>
      <c r="Y367" s="206"/>
      <c r="Z367" s="206"/>
      <c r="AA367" s="206"/>
      <c r="AB367" s="206"/>
      <c r="AC367" s="206"/>
      <c r="AD367" s="206"/>
      <c r="AE367" s="206"/>
      <c r="AF367" s="206"/>
      <c r="AG367" s="206"/>
      <c r="AH367" s="206"/>
    </row>
    <row r="368" spans="1:34" ht="24" customHeight="1">
      <c r="A368" s="206"/>
      <c r="B368" s="206"/>
      <c r="C368" s="206"/>
      <c r="D368" s="206"/>
      <c r="E368" s="206"/>
      <c r="F368" s="206"/>
      <c r="G368" s="206"/>
      <c r="H368" s="206"/>
      <c r="I368" s="206"/>
      <c r="J368" s="206"/>
      <c r="K368" s="206"/>
      <c r="L368" s="206"/>
      <c r="M368" s="206"/>
      <c r="N368" s="206"/>
      <c r="O368" s="206"/>
      <c r="P368" s="206"/>
      <c r="Q368" s="206"/>
      <c r="R368" s="206"/>
      <c r="S368" s="206"/>
      <c r="T368" s="206"/>
      <c r="U368" s="206"/>
      <c r="V368" s="206"/>
      <c r="W368" s="206"/>
      <c r="X368" s="206"/>
      <c r="Y368" s="206"/>
      <c r="Z368" s="206"/>
      <c r="AA368" s="206"/>
      <c r="AB368" s="206"/>
      <c r="AC368" s="206"/>
      <c r="AD368" s="206"/>
      <c r="AE368" s="206"/>
      <c r="AF368" s="206"/>
      <c r="AG368" s="206"/>
      <c r="AH368" s="206"/>
    </row>
    <row r="369" spans="1:34" ht="24" customHeight="1">
      <c r="A369" s="206"/>
      <c r="B369" s="206"/>
      <c r="C369" s="206"/>
      <c r="D369" s="206"/>
      <c r="E369" s="206"/>
      <c r="F369" s="206"/>
      <c r="G369" s="206"/>
      <c r="H369" s="206"/>
      <c r="I369" s="206"/>
      <c r="J369" s="206"/>
      <c r="K369" s="206"/>
      <c r="L369" s="206"/>
      <c r="M369" s="206"/>
      <c r="N369" s="206"/>
      <c r="O369" s="206"/>
      <c r="P369" s="206"/>
      <c r="Q369" s="206"/>
      <c r="R369" s="206"/>
      <c r="S369" s="206"/>
      <c r="T369" s="206"/>
      <c r="U369" s="206"/>
      <c r="V369" s="206"/>
      <c r="W369" s="206"/>
      <c r="X369" s="206"/>
      <c r="Y369" s="206"/>
      <c r="Z369" s="206"/>
      <c r="AA369" s="206"/>
      <c r="AB369" s="206"/>
      <c r="AC369" s="206"/>
      <c r="AD369" s="206"/>
      <c r="AE369" s="206"/>
      <c r="AF369" s="206"/>
      <c r="AG369" s="206"/>
      <c r="AH369" s="206"/>
    </row>
    <row r="370" spans="1:34" ht="24" customHeight="1">
      <c r="A370" s="206"/>
      <c r="B370" s="206"/>
      <c r="C370" s="206"/>
      <c r="D370" s="206"/>
      <c r="E370" s="206"/>
      <c r="F370" s="206"/>
      <c r="G370" s="206"/>
      <c r="H370" s="206"/>
      <c r="I370" s="206"/>
      <c r="J370" s="206"/>
      <c r="K370" s="206"/>
      <c r="L370" s="206"/>
      <c r="M370" s="206"/>
      <c r="N370" s="206"/>
      <c r="O370" s="206"/>
      <c r="P370" s="206"/>
      <c r="Q370" s="206"/>
      <c r="R370" s="206"/>
      <c r="S370" s="206"/>
      <c r="T370" s="206"/>
      <c r="U370" s="206"/>
      <c r="V370" s="206"/>
      <c r="W370" s="206"/>
      <c r="X370" s="206"/>
      <c r="Y370" s="206"/>
      <c r="Z370" s="206"/>
      <c r="AA370" s="206"/>
      <c r="AB370" s="206"/>
      <c r="AC370" s="206"/>
      <c r="AD370" s="206"/>
      <c r="AE370" s="206"/>
      <c r="AF370" s="206"/>
      <c r="AG370" s="206"/>
      <c r="AH370" s="206"/>
    </row>
    <row r="371" spans="1:34" ht="24" customHeight="1">
      <c r="A371" s="206"/>
      <c r="B371" s="206"/>
      <c r="C371" s="206"/>
      <c r="D371" s="206"/>
      <c r="E371" s="206"/>
      <c r="F371" s="206"/>
      <c r="G371" s="206"/>
      <c r="H371" s="206"/>
      <c r="I371" s="206"/>
      <c r="J371" s="206"/>
      <c r="K371" s="206"/>
      <c r="L371" s="206"/>
      <c r="M371" s="206"/>
      <c r="N371" s="206"/>
      <c r="O371" s="206"/>
      <c r="P371" s="206"/>
      <c r="Q371" s="206"/>
      <c r="R371" s="206"/>
      <c r="S371" s="206"/>
      <c r="T371" s="206"/>
      <c r="U371" s="206"/>
      <c r="V371" s="206"/>
      <c r="W371" s="206"/>
      <c r="X371" s="206"/>
      <c r="Y371" s="206"/>
      <c r="Z371" s="206"/>
      <c r="AA371" s="206"/>
      <c r="AB371" s="206"/>
      <c r="AC371" s="206"/>
      <c r="AD371" s="206"/>
      <c r="AE371" s="206"/>
      <c r="AF371" s="206"/>
      <c r="AG371" s="206"/>
      <c r="AH371" s="206"/>
    </row>
    <row r="372" spans="1:34" ht="24" customHeight="1">
      <c r="A372" s="206"/>
      <c r="B372" s="206"/>
      <c r="C372" s="206"/>
      <c r="D372" s="206"/>
      <c r="E372" s="206"/>
      <c r="F372" s="206"/>
      <c r="G372" s="206"/>
      <c r="H372" s="206"/>
      <c r="I372" s="206"/>
      <c r="J372" s="206"/>
      <c r="K372" s="206"/>
      <c r="L372" s="206"/>
      <c r="M372" s="206"/>
      <c r="N372" s="206"/>
      <c r="O372" s="206"/>
      <c r="P372" s="206"/>
      <c r="Q372" s="206"/>
      <c r="R372" s="206"/>
      <c r="S372" s="206"/>
      <c r="T372" s="206"/>
      <c r="U372" s="206"/>
      <c r="V372" s="206"/>
      <c r="W372" s="206"/>
      <c r="X372" s="206"/>
      <c r="Y372" s="206"/>
      <c r="Z372" s="206"/>
      <c r="AA372" s="206"/>
      <c r="AB372" s="206"/>
      <c r="AC372" s="206"/>
      <c r="AD372" s="206"/>
      <c r="AE372" s="206"/>
      <c r="AF372" s="206"/>
      <c r="AG372" s="206"/>
      <c r="AH372" s="206"/>
    </row>
    <row r="373" spans="1:34" ht="24" customHeight="1">
      <c r="A373" s="206"/>
      <c r="B373" s="206"/>
      <c r="C373" s="206"/>
      <c r="D373" s="206"/>
      <c r="E373" s="206"/>
      <c r="F373" s="206"/>
      <c r="G373" s="206"/>
      <c r="H373" s="206"/>
      <c r="I373" s="206"/>
      <c r="J373" s="206"/>
      <c r="K373" s="206"/>
      <c r="L373" s="206"/>
      <c r="M373" s="206"/>
      <c r="N373" s="206"/>
      <c r="O373" s="206"/>
      <c r="P373" s="206"/>
      <c r="Q373" s="206"/>
      <c r="R373" s="206"/>
      <c r="S373" s="206"/>
      <c r="T373" s="206"/>
      <c r="U373" s="206"/>
      <c r="V373" s="206"/>
      <c r="W373" s="206"/>
      <c r="X373" s="206"/>
      <c r="Y373" s="206"/>
      <c r="Z373" s="206"/>
      <c r="AA373" s="206"/>
      <c r="AB373" s="206"/>
      <c r="AC373" s="206"/>
      <c r="AD373" s="206"/>
      <c r="AE373" s="206"/>
      <c r="AF373" s="206"/>
      <c r="AG373" s="206"/>
      <c r="AH373" s="206"/>
    </row>
    <row r="374" spans="1:34" ht="24" customHeight="1">
      <c r="A374" s="206"/>
      <c r="B374" s="206"/>
      <c r="C374" s="206"/>
      <c r="D374" s="206"/>
      <c r="E374" s="206"/>
      <c r="F374" s="206"/>
      <c r="G374" s="206"/>
      <c r="H374" s="206"/>
      <c r="I374" s="206"/>
      <c r="J374" s="206"/>
      <c r="K374" s="206"/>
      <c r="L374" s="206"/>
      <c r="M374" s="206"/>
      <c r="N374" s="206"/>
      <c r="O374" s="206"/>
      <c r="P374" s="206"/>
      <c r="Q374" s="206"/>
      <c r="R374" s="206"/>
      <c r="S374" s="206"/>
      <c r="T374" s="206"/>
      <c r="U374" s="206"/>
      <c r="V374" s="206"/>
      <c r="W374" s="206"/>
      <c r="X374" s="206"/>
      <c r="Y374" s="206"/>
      <c r="Z374" s="206"/>
      <c r="AA374" s="206"/>
      <c r="AB374" s="206"/>
      <c r="AC374" s="206"/>
      <c r="AD374" s="206"/>
      <c r="AE374" s="206"/>
      <c r="AF374" s="206"/>
      <c r="AG374" s="206"/>
      <c r="AH374" s="206"/>
    </row>
    <row r="375" spans="1:34" ht="24" customHeight="1">
      <c r="A375" s="206"/>
      <c r="B375" s="206"/>
      <c r="C375" s="206"/>
      <c r="D375" s="206"/>
      <c r="E375" s="206"/>
      <c r="F375" s="206"/>
      <c r="G375" s="206"/>
      <c r="H375" s="206"/>
      <c r="I375" s="206"/>
      <c r="J375" s="206"/>
      <c r="K375" s="206"/>
      <c r="L375" s="206"/>
      <c r="M375" s="206"/>
      <c r="N375" s="206"/>
      <c r="O375" s="206"/>
      <c r="P375" s="206"/>
      <c r="Q375" s="206"/>
      <c r="R375" s="206"/>
      <c r="S375" s="206"/>
      <c r="T375" s="206"/>
      <c r="U375" s="206"/>
      <c r="V375" s="206"/>
      <c r="W375" s="206"/>
      <c r="X375" s="206"/>
      <c r="Y375" s="206"/>
      <c r="Z375" s="206"/>
      <c r="AA375" s="206"/>
      <c r="AB375" s="206"/>
      <c r="AC375" s="206"/>
      <c r="AD375" s="206"/>
      <c r="AE375" s="206"/>
      <c r="AF375" s="206"/>
      <c r="AG375" s="206"/>
      <c r="AH375" s="206"/>
    </row>
    <row r="376" spans="1:34" ht="24" customHeight="1">
      <c r="A376" s="206"/>
      <c r="B376" s="206"/>
      <c r="C376" s="206"/>
      <c r="D376" s="206"/>
      <c r="E376" s="206"/>
      <c r="F376" s="206"/>
      <c r="G376" s="206"/>
      <c r="H376" s="206"/>
      <c r="I376" s="206"/>
      <c r="J376" s="206"/>
      <c r="K376" s="206"/>
      <c r="L376" s="206"/>
      <c r="M376" s="206"/>
      <c r="N376" s="206"/>
      <c r="O376" s="206"/>
      <c r="P376" s="206"/>
      <c r="Q376" s="206"/>
      <c r="R376" s="206"/>
      <c r="S376" s="206"/>
      <c r="T376" s="206"/>
      <c r="U376" s="206"/>
      <c r="V376" s="206"/>
      <c r="W376" s="206"/>
      <c r="X376" s="206"/>
      <c r="Y376" s="206"/>
      <c r="Z376" s="206"/>
      <c r="AA376" s="206"/>
      <c r="AB376" s="206"/>
      <c r="AC376" s="206"/>
      <c r="AD376" s="206"/>
      <c r="AE376" s="206"/>
      <c r="AF376" s="206"/>
      <c r="AG376" s="206"/>
      <c r="AH376" s="206"/>
    </row>
    <row r="377" spans="1:34" ht="24" customHeight="1">
      <c r="A377" s="206"/>
      <c r="B377" s="206"/>
      <c r="C377" s="206"/>
      <c r="D377" s="206"/>
      <c r="E377" s="206"/>
      <c r="F377" s="206"/>
      <c r="G377" s="206"/>
      <c r="H377" s="206"/>
      <c r="I377" s="206"/>
      <c r="J377" s="206"/>
      <c r="K377" s="206"/>
      <c r="L377" s="206"/>
      <c r="M377" s="206"/>
      <c r="N377" s="206"/>
      <c r="O377" s="206"/>
      <c r="P377" s="206"/>
      <c r="Q377" s="206"/>
      <c r="R377" s="206"/>
      <c r="S377" s="206"/>
      <c r="T377" s="206"/>
      <c r="U377" s="206"/>
      <c r="V377" s="206"/>
      <c r="W377" s="206"/>
      <c r="X377" s="206"/>
      <c r="Y377" s="206"/>
      <c r="Z377" s="206"/>
      <c r="AA377" s="206"/>
      <c r="AB377" s="206"/>
      <c r="AC377" s="206"/>
      <c r="AD377" s="206"/>
      <c r="AE377" s="206"/>
      <c r="AF377" s="206"/>
      <c r="AG377" s="206"/>
      <c r="AH377" s="206"/>
    </row>
    <row r="378" spans="1:34" ht="24" customHeight="1">
      <c r="A378" s="206"/>
      <c r="B378" s="206"/>
      <c r="C378" s="206"/>
      <c r="D378" s="206"/>
      <c r="E378" s="206"/>
      <c r="F378" s="206"/>
      <c r="G378" s="206"/>
      <c r="H378" s="206"/>
      <c r="I378" s="206"/>
      <c r="J378" s="206"/>
      <c r="K378" s="206"/>
      <c r="L378" s="206"/>
      <c r="M378" s="206"/>
      <c r="N378" s="206"/>
      <c r="O378" s="206"/>
      <c r="P378" s="206"/>
      <c r="Q378" s="206"/>
      <c r="R378" s="206"/>
      <c r="S378" s="206"/>
      <c r="T378" s="206"/>
      <c r="U378" s="206"/>
      <c r="V378" s="206"/>
      <c r="W378" s="206"/>
      <c r="X378" s="206"/>
      <c r="Y378" s="206"/>
      <c r="Z378" s="206"/>
      <c r="AA378" s="206"/>
      <c r="AB378" s="206"/>
      <c r="AC378" s="206"/>
      <c r="AD378" s="206"/>
      <c r="AE378" s="206"/>
      <c r="AF378" s="206"/>
      <c r="AG378" s="206"/>
      <c r="AH378" s="206"/>
    </row>
    <row r="379" spans="1:34" ht="24" customHeight="1">
      <c r="A379" s="206"/>
      <c r="B379" s="206"/>
      <c r="C379" s="206"/>
      <c r="D379" s="206"/>
      <c r="E379" s="206"/>
      <c r="F379" s="206"/>
      <c r="G379" s="206"/>
      <c r="H379" s="206"/>
      <c r="I379" s="206"/>
      <c r="J379" s="206"/>
      <c r="K379" s="206"/>
      <c r="L379" s="206"/>
      <c r="M379" s="206"/>
      <c r="N379" s="206"/>
      <c r="O379" s="206"/>
      <c r="P379" s="206"/>
      <c r="Q379" s="206"/>
      <c r="R379" s="206"/>
      <c r="S379" s="206"/>
      <c r="T379" s="206"/>
      <c r="U379" s="206"/>
      <c r="V379" s="206"/>
      <c r="W379" s="206"/>
      <c r="X379" s="206"/>
      <c r="Y379" s="206"/>
      <c r="Z379" s="206"/>
      <c r="AA379" s="206"/>
      <c r="AB379" s="206"/>
      <c r="AC379" s="206"/>
      <c r="AD379" s="206"/>
      <c r="AE379" s="206"/>
      <c r="AF379" s="206"/>
      <c r="AG379" s="206"/>
      <c r="AH379" s="206"/>
    </row>
    <row r="380" spans="1:34" ht="24" customHeight="1">
      <c r="A380" s="206"/>
      <c r="B380" s="206"/>
      <c r="C380" s="206"/>
      <c r="D380" s="206"/>
      <c r="E380" s="206"/>
      <c r="F380" s="206"/>
      <c r="G380" s="206"/>
      <c r="H380" s="206"/>
      <c r="I380" s="206"/>
      <c r="J380" s="206"/>
      <c r="K380" s="206"/>
      <c r="L380" s="206"/>
      <c r="M380" s="206"/>
      <c r="N380" s="206"/>
      <c r="O380" s="206"/>
      <c r="P380" s="206"/>
      <c r="Q380" s="206"/>
      <c r="R380" s="206"/>
      <c r="S380" s="206"/>
      <c r="T380" s="206"/>
      <c r="U380" s="206"/>
      <c r="V380" s="206"/>
      <c r="W380" s="206"/>
      <c r="X380" s="206"/>
      <c r="Y380" s="206"/>
      <c r="Z380" s="206"/>
      <c r="AA380" s="206"/>
      <c r="AB380" s="206"/>
      <c r="AC380" s="206"/>
      <c r="AD380" s="206"/>
      <c r="AE380" s="206"/>
      <c r="AF380" s="206"/>
      <c r="AG380" s="206"/>
      <c r="AH380" s="206"/>
    </row>
    <row r="381" spans="1:34" ht="24" customHeight="1">
      <c r="A381" s="206"/>
      <c r="B381" s="206"/>
      <c r="C381" s="206"/>
      <c r="D381" s="206"/>
      <c r="E381" s="206"/>
      <c r="F381" s="206"/>
      <c r="G381" s="206"/>
      <c r="H381" s="206"/>
      <c r="I381" s="206"/>
      <c r="J381" s="206"/>
      <c r="K381" s="206"/>
      <c r="L381" s="206"/>
      <c r="M381" s="206"/>
      <c r="N381" s="206"/>
      <c r="O381" s="206"/>
      <c r="P381" s="206"/>
      <c r="Q381" s="206"/>
      <c r="R381" s="206"/>
      <c r="S381" s="206"/>
      <c r="T381" s="206"/>
      <c r="U381" s="206"/>
      <c r="V381" s="206"/>
      <c r="W381" s="206"/>
      <c r="X381" s="206"/>
      <c r="Y381" s="206"/>
      <c r="Z381" s="206"/>
      <c r="AA381" s="206"/>
      <c r="AB381" s="206"/>
      <c r="AC381" s="206"/>
      <c r="AD381" s="206"/>
      <c r="AE381" s="206"/>
      <c r="AF381" s="206"/>
      <c r="AG381" s="206"/>
      <c r="AH381" s="206"/>
    </row>
    <row r="382" spans="1:34" ht="24" customHeight="1">
      <c r="A382" s="206"/>
      <c r="B382" s="206"/>
      <c r="C382" s="206"/>
      <c r="D382" s="206"/>
      <c r="E382" s="206"/>
      <c r="F382" s="206"/>
      <c r="G382" s="206"/>
      <c r="H382" s="206"/>
      <c r="I382" s="206"/>
      <c r="J382" s="206"/>
      <c r="K382" s="206"/>
      <c r="L382" s="206"/>
      <c r="M382" s="206"/>
      <c r="N382" s="206"/>
      <c r="O382" s="206"/>
      <c r="P382" s="206"/>
      <c r="Q382" s="206"/>
      <c r="R382" s="206"/>
      <c r="S382" s="206"/>
      <c r="T382" s="206"/>
      <c r="U382" s="206"/>
      <c r="V382" s="206"/>
      <c r="W382" s="206"/>
      <c r="X382" s="206"/>
      <c r="Y382" s="206"/>
      <c r="Z382" s="206"/>
      <c r="AA382" s="206"/>
      <c r="AB382" s="206"/>
      <c r="AC382" s="206"/>
      <c r="AD382" s="206"/>
      <c r="AE382" s="206"/>
      <c r="AF382" s="206"/>
      <c r="AG382" s="206"/>
      <c r="AH382" s="206"/>
    </row>
    <row r="383" spans="1:34" ht="24" customHeight="1">
      <c r="A383" s="206"/>
      <c r="B383" s="206"/>
      <c r="C383" s="206"/>
      <c r="D383" s="206"/>
      <c r="E383" s="206"/>
      <c r="F383" s="206"/>
      <c r="G383" s="206"/>
      <c r="H383" s="206"/>
      <c r="I383" s="206"/>
      <c r="J383" s="206"/>
      <c r="K383" s="206"/>
      <c r="L383" s="206"/>
      <c r="M383" s="206"/>
      <c r="N383" s="206"/>
      <c r="O383" s="206"/>
      <c r="P383" s="206"/>
      <c r="Q383" s="206"/>
      <c r="R383" s="206"/>
      <c r="S383" s="206"/>
      <c r="T383" s="206"/>
      <c r="U383" s="206"/>
      <c r="V383" s="206"/>
      <c r="W383" s="206"/>
      <c r="X383" s="206"/>
      <c r="Y383" s="206"/>
      <c r="Z383" s="206"/>
      <c r="AA383" s="206"/>
      <c r="AB383" s="206"/>
      <c r="AC383" s="206"/>
      <c r="AD383" s="206"/>
      <c r="AE383" s="206"/>
      <c r="AF383" s="206"/>
      <c r="AG383" s="206"/>
      <c r="AH383" s="206"/>
    </row>
    <row r="384" spans="1:34" ht="24" customHeight="1">
      <c r="A384" s="206"/>
      <c r="B384" s="206"/>
      <c r="C384" s="206"/>
      <c r="D384" s="206"/>
      <c r="E384" s="206"/>
      <c r="F384" s="206"/>
      <c r="G384" s="206"/>
      <c r="H384" s="206"/>
      <c r="I384" s="206"/>
      <c r="J384" s="206"/>
      <c r="K384" s="206"/>
      <c r="L384" s="206"/>
      <c r="M384" s="206"/>
      <c r="N384" s="206"/>
      <c r="O384" s="206"/>
      <c r="P384" s="206"/>
      <c r="Q384" s="206"/>
      <c r="R384" s="206"/>
      <c r="S384" s="206"/>
      <c r="T384" s="206"/>
      <c r="U384" s="206"/>
      <c r="V384" s="206"/>
      <c r="W384" s="206"/>
      <c r="X384" s="206"/>
      <c r="Y384" s="206"/>
      <c r="Z384" s="206"/>
      <c r="AA384" s="206"/>
      <c r="AB384" s="206"/>
      <c r="AC384" s="206"/>
      <c r="AD384" s="206"/>
      <c r="AE384" s="206"/>
      <c r="AF384" s="206"/>
      <c r="AG384" s="206"/>
      <c r="AH384" s="206"/>
    </row>
    <row r="385" spans="1:34" ht="24" customHeight="1">
      <c r="A385" s="206"/>
      <c r="B385" s="206"/>
      <c r="C385" s="206"/>
      <c r="D385" s="206"/>
      <c r="E385" s="206"/>
      <c r="F385" s="206"/>
      <c r="G385" s="206"/>
      <c r="H385" s="206"/>
      <c r="I385" s="206"/>
      <c r="J385" s="206"/>
      <c r="K385" s="206"/>
      <c r="L385" s="206"/>
      <c r="M385" s="206"/>
      <c r="N385" s="206"/>
      <c r="O385" s="206"/>
      <c r="P385" s="206"/>
      <c r="Q385" s="206"/>
      <c r="R385" s="206"/>
      <c r="S385" s="206"/>
      <c r="T385" s="206"/>
      <c r="U385" s="206"/>
      <c r="V385" s="206"/>
      <c r="W385" s="206"/>
      <c r="X385" s="206"/>
      <c r="Y385" s="206"/>
      <c r="Z385" s="206"/>
      <c r="AA385" s="206"/>
      <c r="AB385" s="206"/>
      <c r="AC385" s="206"/>
      <c r="AD385" s="206"/>
      <c r="AE385" s="206"/>
      <c r="AF385" s="206"/>
      <c r="AG385" s="206"/>
      <c r="AH385" s="206"/>
    </row>
    <row r="386" spans="1:34" ht="24" customHeight="1">
      <c r="A386" s="206"/>
      <c r="B386" s="206"/>
      <c r="C386" s="206"/>
      <c r="D386" s="206"/>
      <c r="E386" s="206"/>
      <c r="F386" s="206"/>
      <c r="G386" s="206"/>
      <c r="H386" s="206"/>
      <c r="I386" s="206"/>
      <c r="J386" s="206"/>
      <c r="K386" s="206"/>
      <c r="L386" s="206"/>
      <c r="M386" s="206"/>
      <c r="N386" s="206"/>
      <c r="O386" s="206"/>
      <c r="P386" s="206"/>
      <c r="Q386" s="206"/>
      <c r="R386" s="206"/>
      <c r="S386" s="206"/>
      <c r="T386" s="206"/>
      <c r="U386" s="206"/>
      <c r="V386" s="206"/>
      <c r="W386" s="206"/>
      <c r="X386" s="206"/>
      <c r="Y386" s="206"/>
      <c r="Z386" s="206"/>
      <c r="AA386" s="206"/>
      <c r="AB386" s="206"/>
      <c r="AC386" s="206"/>
      <c r="AD386" s="206"/>
      <c r="AE386" s="206"/>
      <c r="AF386" s="206"/>
      <c r="AG386" s="206"/>
      <c r="AH386" s="206"/>
    </row>
    <row r="387" spans="1:34" ht="24" customHeight="1">
      <c r="A387" s="206"/>
      <c r="B387" s="206"/>
      <c r="C387" s="206"/>
      <c r="D387" s="206"/>
      <c r="E387" s="206"/>
      <c r="F387" s="206"/>
      <c r="G387" s="206"/>
      <c r="H387" s="206"/>
      <c r="I387" s="206"/>
      <c r="J387" s="206"/>
      <c r="K387" s="206"/>
      <c r="L387" s="206"/>
      <c r="M387" s="206"/>
      <c r="N387" s="206"/>
      <c r="O387" s="206"/>
      <c r="P387" s="206"/>
      <c r="Q387" s="206"/>
      <c r="R387" s="206"/>
      <c r="S387" s="206"/>
      <c r="T387" s="206"/>
      <c r="U387" s="206"/>
      <c r="V387" s="206"/>
      <c r="W387" s="206"/>
      <c r="X387" s="206"/>
      <c r="Y387" s="206"/>
      <c r="Z387" s="206"/>
      <c r="AA387" s="206"/>
      <c r="AB387" s="206"/>
      <c r="AC387" s="206"/>
      <c r="AD387" s="206"/>
      <c r="AE387" s="206"/>
      <c r="AF387" s="206"/>
      <c r="AG387" s="206"/>
      <c r="AH387" s="206"/>
    </row>
    <row r="388" spans="1:34" ht="24" customHeight="1">
      <c r="A388" s="206"/>
      <c r="B388" s="206"/>
      <c r="C388" s="206"/>
      <c r="D388" s="206"/>
      <c r="E388" s="206"/>
      <c r="F388" s="206"/>
      <c r="G388" s="206"/>
      <c r="H388" s="206"/>
      <c r="I388" s="206"/>
      <c r="J388" s="206"/>
      <c r="K388" s="206"/>
      <c r="L388" s="206"/>
      <c r="M388" s="206"/>
      <c r="N388" s="206"/>
      <c r="O388" s="206"/>
      <c r="P388" s="206"/>
      <c r="Q388" s="206"/>
      <c r="R388" s="206"/>
      <c r="S388" s="206"/>
      <c r="T388" s="206"/>
      <c r="U388" s="206"/>
      <c r="V388" s="206"/>
      <c r="W388" s="206"/>
      <c r="X388" s="206"/>
      <c r="Y388" s="206"/>
      <c r="Z388" s="206"/>
      <c r="AA388" s="206"/>
      <c r="AB388" s="206"/>
      <c r="AC388" s="206"/>
      <c r="AD388" s="206"/>
      <c r="AE388" s="206"/>
      <c r="AF388" s="206"/>
      <c r="AG388" s="206"/>
      <c r="AH388" s="206"/>
    </row>
    <row r="389" spans="1:34" ht="24" customHeight="1">
      <c r="A389" s="206"/>
      <c r="B389" s="206"/>
      <c r="C389" s="206"/>
      <c r="D389" s="206"/>
      <c r="E389" s="206"/>
      <c r="F389" s="206"/>
      <c r="G389" s="206"/>
      <c r="H389" s="206"/>
      <c r="I389" s="206"/>
      <c r="J389" s="206"/>
      <c r="K389" s="206"/>
      <c r="L389" s="206"/>
      <c r="M389" s="206"/>
      <c r="N389" s="206"/>
      <c r="O389" s="206"/>
      <c r="P389" s="206"/>
      <c r="Q389" s="206"/>
      <c r="R389" s="206"/>
      <c r="S389" s="206"/>
      <c r="T389" s="206"/>
      <c r="U389" s="206"/>
      <c r="V389" s="206"/>
      <c r="W389" s="206"/>
      <c r="X389" s="206"/>
      <c r="Y389" s="206"/>
      <c r="Z389" s="206"/>
      <c r="AA389" s="206"/>
      <c r="AB389" s="206"/>
      <c r="AC389" s="206"/>
      <c r="AD389" s="206"/>
      <c r="AE389" s="206"/>
      <c r="AF389" s="206"/>
      <c r="AG389" s="206"/>
      <c r="AH389" s="206"/>
    </row>
    <row r="390" spans="1:34" ht="24" customHeight="1">
      <c r="A390" s="206"/>
      <c r="B390" s="206"/>
      <c r="C390" s="206"/>
      <c r="D390" s="206"/>
      <c r="E390" s="206"/>
      <c r="F390" s="206"/>
      <c r="G390" s="206"/>
      <c r="H390" s="206"/>
      <c r="I390" s="206"/>
      <c r="J390" s="206"/>
      <c r="K390" s="206"/>
      <c r="L390" s="206"/>
      <c r="M390" s="206"/>
      <c r="N390" s="206"/>
      <c r="O390" s="206"/>
      <c r="P390" s="206"/>
      <c r="Q390" s="206"/>
      <c r="R390" s="206"/>
      <c r="S390" s="206"/>
      <c r="T390" s="206"/>
      <c r="U390" s="206"/>
      <c r="V390" s="206"/>
      <c r="W390" s="206"/>
      <c r="X390" s="206"/>
      <c r="Y390" s="206"/>
      <c r="Z390" s="206"/>
      <c r="AA390" s="206"/>
      <c r="AB390" s="206"/>
      <c r="AC390" s="206"/>
      <c r="AD390" s="206"/>
      <c r="AE390" s="206"/>
      <c r="AF390" s="206"/>
      <c r="AG390" s="206"/>
      <c r="AH390" s="206"/>
    </row>
    <row r="391" spans="1:34" ht="24" customHeight="1">
      <c r="A391" s="206"/>
      <c r="B391" s="206"/>
      <c r="C391" s="206"/>
      <c r="D391" s="206"/>
      <c r="E391" s="206"/>
      <c r="F391" s="206"/>
      <c r="G391" s="206"/>
      <c r="H391" s="206"/>
      <c r="I391" s="206"/>
      <c r="J391" s="206"/>
      <c r="K391" s="206"/>
      <c r="L391" s="206"/>
      <c r="M391" s="206"/>
      <c r="N391" s="206"/>
      <c r="O391" s="206"/>
      <c r="P391" s="206"/>
      <c r="Q391" s="206"/>
      <c r="R391" s="206"/>
      <c r="S391" s="206"/>
      <c r="T391" s="206"/>
      <c r="U391" s="206"/>
      <c r="V391" s="206"/>
      <c r="W391" s="206"/>
      <c r="X391" s="206"/>
      <c r="Y391" s="206"/>
      <c r="Z391" s="206"/>
      <c r="AA391" s="206"/>
      <c r="AB391" s="206"/>
      <c r="AC391" s="206"/>
      <c r="AD391" s="206"/>
      <c r="AE391" s="206"/>
      <c r="AF391" s="206"/>
      <c r="AG391" s="206"/>
      <c r="AH391" s="206"/>
    </row>
  </sheetData>
  <mergeCells count="20">
    <mergeCell ref="B280:J280"/>
    <mergeCell ref="B281:J281"/>
    <mergeCell ref="B7:J7"/>
    <mergeCell ref="B8:J8"/>
    <mergeCell ref="B10:J10"/>
    <mergeCell ref="B11:J11"/>
    <mergeCell ref="B12:J12"/>
    <mergeCell ref="B254:J254"/>
    <mergeCell ref="B275:J275"/>
    <mergeCell ref="B276:J276"/>
    <mergeCell ref="B13:J13"/>
    <mergeCell ref="B23:J23"/>
    <mergeCell ref="B24:D24"/>
    <mergeCell ref="B278:J278"/>
    <mergeCell ref="B279:J279"/>
    <mergeCell ref="B2:J2"/>
    <mergeCell ref="B3:J3"/>
    <mergeCell ref="B4:J4"/>
    <mergeCell ref="B5:J5"/>
    <mergeCell ref="B6:J6"/>
  </mergeCells>
  <dataValidations count="25">
    <dataValidation allowBlank="1" showInputMessage="1" showErrorMessage="1" promptTitle="Project name" prompt="Input project name here._x000a__x000a_Please refrain from using acronyms, and input complete name." sqref="B256:B272" xr:uid="{F99FE9B0-5192-4241-983B-FDB53885E318}"/>
    <dataValidation allowBlank="1" showInputMessage="1" showErrorMessage="1" promptTitle="Name of identifier" prompt="Please input name of identifier, such as &quot;Taxpayer Identification Number&quot; or similar." sqref="B25" xr:uid="{412124B2-A34B-47AD-A7F2-2DA2FD26EE6D}"/>
    <dataValidation allowBlank="1" showInputMessage="1" showErrorMessage="1" promptTitle="Name of register" prompt="Please input name of register or agency" sqref="C25" xr:uid="{2DCD63E0-4119-4A73-AC8A-488AF5C36CD2}"/>
    <dataValidation allowBlank="1" showInputMessage="1" showErrorMessage="1" promptTitle="Registry URL" prompt="Please insert direct URL to the registry or agency" sqref="D25" xr:uid="{A7D4AC68-A245-49BE-B706-C7C76BB5669E}"/>
    <dataValidation allowBlank="1" showInputMessage="1" showErrorMessage="1" promptTitle="Affiliated Companies" prompt="Please insert the relevant companies affiliated to the project here, separated by commas." sqref="D256:D272" xr:uid="{E12F2734-F1F8-415D-942B-52F213FABA12}"/>
    <dataValidation allowBlank="1" showInputMessage="1" showErrorMessage="1" promptTitle="Reference number" prompt="Please input the reference number of the legal agreement: contract, licence, lease, concession..." sqref="C256:C272" xr:uid="{FF6DDDEB-45F7-4DC8-8F55-BED4849AE1BE}"/>
    <dataValidation type="textLength" allowBlank="1" showInputMessage="1" showErrorMessage="1" errorTitle="Please do not edit these cells" error="Please do not edit these cells" sqref="B25 C24:D24" xr:uid="{81EFF6B9-0948-4ED1-9FAA-6EA0DE53E4C0}">
      <formula1>10000</formula1>
      <formula2>50000</formula2>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256:H272" xr:uid="{8671A7B4-FBEE-40B4-83E1-8302DA427313}">
      <formula1>"&lt;Select unit&gt;,Sm3,Sm3 o.e.,Barrels,Tonnes,oz,carats,Scf"</formula1>
    </dataValidation>
    <dataValidation type="list" allowBlank="1" showInputMessage="1" showErrorMessage="1" sqref="F256:F272" xr:uid="{49FD5F6B-C034-4C11-BDF9-18680C0BE353}">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256:E272" xr:uid="{5D281347-915C-4D0E-B76F-154D7B7C68B3}">
      <formula1>Commodity_names</formula1>
    </dataValidation>
    <dataValidation allowBlank="1" showInputMessage="1" showErrorMessage="1" promptTitle="Identification" prompt="Please input identification number for the reporting government entity, if applicable." sqref="D15:D21" xr:uid="{8310B678-8255-46C8-AF1B-93E3C1B16E87}"/>
    <dataValidation type="list" allowBlank="1" showInputMessage="1" showErrorMessage="1" promptTitle="Government agency type" prompt="Choose type of government agency from the drop-down list._x000a_Please refrain from using custom types if possible." sqref="C15:C21" xr:uid="{6D7DD8FD-6ED6-4A3A-A7DE-59B056350A18}">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21" xr:uid="{125DD936-3706-43C4-A261-DA623EB281A6}"/>
    <dataValidation type="textLength" allowBlank="1" showInputMessage="1" showErrorMessage="1" sqref="A1:K13 A22:L24 F14:K21 E25:K26 A26:D26 A25 B253:K254 A255:K255 A256:A281 K256:K281 A14:E14 B273:J277 B281:J281 A27:K27 J28:K252 A28:A254" xr:uid="{4B9AA2B5-1E60-430C-BA7F-02CA306120F1}">
      <formula1>9999999</formula1>
      <formula2>99999999</formula2>
    </dataValidation>
    <dataValidation type="textLength" allowBlank="1" showInputMessage="1" showErrorMessage="1" errorTitle="Do not edit - based on Part 4" error="These cells will be filled automatically" promptTitle="Do not edit - based on Part 4" prompt=" " sqref="E15:E21" xr:uid="{E7078589-660C-4DA2-9592-E8A92A55EA9A}">
      <formula1>999999</formula1>
      <formula2>9999999</formula2>
    </dataValidation>
    <dataValidation type="decimal" allowBlank="1" showInputMessage="1" showErrorMessage="1" errorTitle="Please only input numbers" error="Only numbers should be included in these cells" promptTitle="Production volume" prompt="Please input the production volume of the project here." sqref="G256:G272" xr:uid="{43FE69DE-8E41-4A8E-A395-A2B85FFFBBC2}">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256:I272" xr:uid="{83119F12-BEE5-4AB0-AD82-3D216DB6144F}">
      <formula1>0</formula1>
      <formula2>1000000000000000</formula2>
    </dataValidation>
    <dataValidation type="textLength" allowBlank="1" showInputMessage="1" showErrorMessage="1" errorTitle="Do not edit these cells" error="Please do not edit these cells" sqref="B278:J280" xr:uid="{BAF144F0-3731-4BBB-961A-1F8765C0F270}">
      <formula1>9999999</formula1>
      <formula2>99999999</formula2>
    </dataValidation>
    <dataValidation allowBlank="1" showInputMessage="1" showErrorMessage="1" promptTitle="Company name" prompt="Input company name here._x000a__x000a_Please refrain from using acronyms, and input complete name." sqref="B28:B252" xr:uid="{C350F0E4-4E62-4F30-B87E-F27D6B9371A9}"/>
    <dataValidation allowBlank="1" showInputMessage="1" showErrorMessage="1" promptTitle="Please insert commodities" prompt="Please insert the relevant commodities of the company here, separated by commas." sqref="F28:F251" xr:uid="{6A44821C-9A13-4D03-9DBE-3FE545535EDF}"/>
    <dataValidation type="list" allowBlank="1" showInputMessage="1" showErrorMessage="1" promptTitle="Please select Sector" prompt="Please select the relevant sector of the company from the list" sqref="E28:E252" xr:uid="{868FFED3-1B0C-4918-8778-E1FA1953F99F}">
      <formula1>Sector_list</formula1>
    </dataValidation>
    <dataValidation allowBlank="1" showInputMessage="1" showErrorMessage="1" promptTitle="Identification #" prompt="Please input unique identification number, such as TIN, organisational number or similar" sqref="D28:D252" xr:uid="{4120235B-D2FD-4BFD-ABFB-C2C2C7807A6F}"/>
    <dataValidation errorStyle="warning" allowBlank="1" showInputMessage="1" showErrorMessage="1" errorTitle="URL " error="Please input a link in these cells" sqref="G43:G94 G166:G252 G99 G103:G105 G110 G120:G121 G124:G126 G130 G132 G135 G137 G141:G142 G145 G150:G151 G153:G154 G156:G159 G161:G162 G28 G35:G36 G39 H28:H101 H103:H252" xr:uid="{900097FA-9B5D-417A-9DC5-30D28C0778EB}"/>
    <dataValidation type="whole" allowBlank="1" showInputMessage="1" showErrorMessage="1" errorTitle="Do not edit - based on part 5" error="These cells will be filled automatically" promptTitle="Do not edit - based on part 5" prompt=" " sqref="I28:I252" xr:uid="{56FC6F82-9F1C-496E-9C14-F149EB40B8A6}">
      <formula1>1</formula1>
      <formula2>2</formula2>
    </dataValidation>
    <dataValidation type="list" allowBlank="1" showInputMessage="1" showErrorMessage="1" sqref="C28:C252" xr:uid="{F0416102-0ADD-49AA-89C3-81F8E6280814}">
      <formula1>"&lt; Company type &gt;,State-owned enterprises &amp; public corporations,Private"</formula1>
    </dataValidation>
  </dataValidations>
  <hyperlinks>
    <hyperlink ref="B8" r:id="rId1" xr:uid="{DD07F9BC-AC8A-4A9E-9450-3D0391EB0CA7}"/>
    <hyperlink ref="B276:F276" r:id="rId2" display="Give us your feedback or report a conflict in the data! Write to us at  data@eiti.org" xr:uid="{7DD6EEF9-F2B1-490B-AA9F-CD09A5BE123B}"/>
    <hyperlink ref="B275:F275" r:id="rId3" display="For the latest version of Summary data templates, see  https://eiti.org/summary-data-template" xr:uid="{3F13EEFE-7DC6-4094-8E58-281FFE9ACE0E}"/>
    <hyperlink ref="G97" r:id="rId4" xr:uid="{141693D4-2B1C-432E-85D5-A1FD249D8390}"/>
    <hyperlink ref="G95" r:id="rId5" xr:uid="{81464504-4086-4CF8-9FD4-E358B8502E85}"/>
    <hyperlink ref="G96" r:id="rId6" xr:uid="{22DC3BDD-CF02-4C4B-A465-4F366216F7E0}"/>
    <hyperlink ref="G98" r:id="rId7" xr:uid="{7DC8B23E-A415-406F-9B20-78134E7B4507}"/>
    <hyperlink ref="G100" r:id="rId8" xr:uid="{C127C2E8-6095-4585-9D21-F96C55BE522A}"/>
    <hyperlink ref="G102" r:id="rId9" xr:uid="{FE950CA9-9658-4936-AACA-3A0ECDEB5742}"/>
    <hyperlink ref="G107" r:id="rId10" xr:uid="{CC38B8E5-5B1A-4B32-96F0-C2548A1002CE}"/>
    <hyperlink ref="G108" r:id="rId11" xr:uid="{6B8ABE94-6827-4399-AC8F-3711B1868AE8}"/>
    <hyperlink ref="G109" r:id="rId12" xr:uid="{9F9A3B55-2ACD-4A75-AE15-F35B91AA2C75}"/>
    <hyperlink ref="G111" r:id="rId13" xr:uid="{383A2367-22E4-4A7B-8CFA-01A413E22150}"/>
    <hyperlink ref="G112" r:id="rId14" xr:uid="{A948806F-4B84-4C94-BD33-91AC3C3E6C6F}"/>
    <hyperlink ref="G113" r:id="rId15" xr:uid="{63F8B9A8-2F2B-413A-8486-98ACD8568A5A}"/>
    <hyperlink ref="G114" r:id="rId16" xr:uid="{5E5C6869-6B19-4B47-8F3C-446C79F0BF32}"/>
    <hyperlink ref="G115" r:id="rId17" xr:uid="{1DD5F310-FC9C-477E-9B47-E378CD5320A4}"/>
    <hyperlink ref="G117" r:id="rId18" xr:uid="{70AFDB84-AA7A-49DD-9DDE-22FB59CDEE26}"/>
    <hyperlink ref="G116" r:id="rId19" xr:uid="{A4F401E1-ECFC-404A-851A-953E51220741}"/>
    <hyperlink ref="G118" r:id="rId20" xr:uid="{7165DEE5-43C0-4EC0-A01A-E6C121B0D26F}"/>
    <hyperlink ref="G119" r:id="rId21" xr:uid="{36188B25-4E16-4164-8FBD-F8BFED4749D2}"/>
    <hyperlink ref="G122" r:id="rId22" xr:uid="{C34E1A63-FC24-47C7-A503-D9256A2953FB}"/>
    <hyperlink ref="G123" r:id="rId23" xr:uid="{45892CFA-0E52-487F-87C4-02BFDF3CBD0C}"/>
    <hyperlink ref="G127" r:id="rId24" xr:uid="{E57062F1-3AEA-4201-9BFC-4423FACC3E2A}"/>
    <hyperlink ref="G129" r:id="rId25" xr:uid="{C38E0371-36DC-4C75-B8FB-55887CCBF322}"/>
    <hyperlink ref="G131" r:id="rId26" xr:uid="{1AB04EB3-3431-4448-93F6-DE0BA585F2D3}"/>
    <hyperlink ref="G133" r:id="rId27" xr:uid="{C229C671-F372-4A8B-9578-A45DD5DCE1A7}"/>
    <hyperlink ref="G134" r:id="rId28" xr:uid="{F659FAE5-D5AE-48B5-9E24-EA6FBF18F043}"/>
    <hyperlink ref="G136" r:id="rId29" xr:uid="{735CE2FF-7FCC-4A30-9515-F1A9BD9EF680}"/>
    <hyperlink ref="G138" r:id="rId30" xr:uid="{B532DDFE-C03A-44B6-9093-6DBD8A077CAB}"/>
    <hyperlink ref="G139" r:id="rId31" xr:uid="{4B25B07E-6CB5-4FF1-8FB4-1AB162D15084}"/>
    <hyperlink ref="G140" r:id="rId32" xr:uid="{5507C7F2-2A05-49FF-A261-9FC93111554B}"/>
    <hyperlink ref="G143" r:id="rId33" xr:uid="{8A9B6F55-0102-45CB-AF3C-BCEC43C55AF9}"/>
    <hyperlink ref="G144" r:id="rId34" xr:uid="{EA29A87C-10D0-4DFA-B7DA-EDBCD3F5DD5A}"/>
    <hyperlink ref="G146" r:id="rId35" xr:uid="{AB1FB372-5D3A-42F6-8AEB-FD5CEB17E6E8}"/>
    <hyperlink ref="G147" r:id="rId36" xr:uid="{8894B687-5244-4288-A76A-43F965F955AA}"/>
    <hyperlink ref="G148" r:id="rId37" xr:uid="{F69E75BD-F7C4-4895-B21A-15DBF80CB117}"/>
    <hyperlink ref="G149" r:id="rId38" xr:uid="{C3012859-72D9-457C-B06C-0776DC71598E}"/>
    <hyperlink ref="G152" r:id="rId39" xr:uid="{7F317A2E-2561-4F24-95E8-77EDE2A69282}"/>
    <hyperlink ref="G155" r:id="rId40" xr:uid="{D27A1984-D1E0-45AC-B5AF-F435582AD66B}"/>
    <hyperlink ref="G160" r:id="rId41" xr:uid="{C595383F-FA74-44FA-814D-D4271020BA7A}"/>
    <hyperlink ref="G163" r:id="rId42" xr:uid="{DA1C7B32-7793-4FA0-8CC0-E2635507293E}"/>
    <hyperlink ref="G164" r:id="rId43" xr:uid="{8BB1AAD2-29A2-46B7-9E59-0EA6870A16F5}"/>
    <hyperlink ref="G165" r:id="rId44" xr:uid="{75742EED-E0B3-4875-BB3A-0604C0B97993}"/>
    <hyperlink ref="G28" r:id="rId45" location="tab_bp-berau-ltd" xr:uid="{89AF9521-C8DB-4AC8-B737-4C27214F9440}"/>
    <hyperlink ref="G29" r:id="rId46" xr:uid="{B804C2AE-D1E5-423F-A7D8-DADB2E1803C6}"/>
    <hyperlink ref="G31" r:id="rId47" xr:uid="{CBDF83FF-BFB1-418B-9FA3-2A395508164A}"/>
    <hyperlink ref="G32" r:id="rId48" xr:uid="{32C9CA81-E99A-4A1E-BD25-21EC5B6C864A}"/>
    <hyperlink ref="G33" r:id="rId49" xr:uid="{EE4AB702-67D8-4601-9517-452FA8312326}"/>
    <hyperlink ref="G34" r:id="rId50" xr:uid="{7F10726F-444D-42D8-8B25-1153E92D3F63}"/>
    <hyperlink ref="G37" r:id="rId51" xr:uid="{3C919EFE-7025-495F-81E2-1880682F8D74}"/>
    <hyperlink ref="G38" r:id="rId52" xr:uid="{B27331A2-4AE7-402D-817A-F60E22FE53A2}"/>
    <hyperlink ref="G30" r:id="rId53" xr:uid="{31140241-6634-475B-9495-A9FCAA0DB4B0}"/>
    <hyperlink ref="G40:G41" r:id="rId54" display="https://www.medcoenergi.com/" xr:uid="{EE36F4D6-A6DE-4369-BEF0-80C3F40C9AFC}"/>
    <hyperlink ref="G42" r:id="rId55" xr:uid="{A73BE194-8252-4793-ABDA-5226B270C65C}"/>
    <hyperlink ref="G43" r:id="rId56" xr:uid="{68D5C650-5F15-4902-814E-EEAAD9EF1BE4}"/>
    <hyperlink ref="G44" r:id="rId57" xr:uid="{16F96E8A-7B9E-42AB-B816-FC2B817B8EF9}"/>
    <hyperlink ref="G45" r:id="rId58" xr:uid="{284CB249-0D01-4A7F-945E-4DDEF823D497}"/>
    <hyperlink ref="G47" r:id="rId59" xr:uid="{D4081CC0-19A7-46CE-B9D7-014DFCFF9435}"/>
    <hyperlink ref="G48" r:id="rId60" xr:uid="{8B0BFEBE-C935-49C5-8C83-DB905050333F}"/>
    <hyperlink ref="G50" r:id="rId61" xr:uid="{9FB6E411-AE87-4F6A-98BE-A97D85B47A30}"/>
    <hyperlink ref="G51" r:id="rId62" xr:uid="{BC38B5DB-6ABD-4381-A0F7-DC062BFF5D23}"/>
    <hyperlink ref="G52" r:id="rId63" xr:uid="{22DA61EA-41F8-4CBC-B44A-EE27350660A9}"/>
    <hyperlink ref="G54" r:id="rId64" xr:uid="{508E7BEF-FAAF-4111-A28C-632A52B7E97C}"/>
    <hyperlink ref="G55" r:id="rId65" xr:uid="{828A2595-77FC-4AB6-A188-0AC28826E4EA}"/>
    <hyperlink ref="G56" r:id="rId66" xr:uid="{2D55D942-0D40-4956-AC6E-2E3236BA0137}"/>
    <hyperlink ref="G57" r:id="rId67" xr:uid="{24B1AADE-B598-4491-B90A-6141B09A33E0}"/>
    <hyperlink ref="G58" r:id="rId68" xr:uid="{B848A813-83A0-4C22-AE33-C40FBC6FE496}"/>
    <hyperlink ref="G60" r:id="rId69" xr:uid="{3AE2E2F8-617B-4A04-B013-874D0D3DF4C6}"/>
    <hyperlink ref="G62" r:id="rId70" xr:uid="{65F8651D-F0AF-498A-AB65-C07DDA1A72E1}"/>
    <hyperlink ref="G63" r:id="rId71" xr:uid="{520387CA-09AC-4B08-8BED-3ED8C20EDD5C}"/>
    <hyperlink ref="G64" r:id="rId72" xr:uid="{4B16003A-706A-4386-B171-5FF5951AEEE7}"/>
    <hyperlink ref="G65" r:id="rId73" xr:uid="{67D5650A-6BCE-42F1-9E6A-055CAFBBFF2A}"/>
    <hyperlink ref="G66" r:id="rId74" xr:uid="{36993402-6B43-47A9-892E-F2392D59BB9D}"/>
    <hyperlink ref="G68" r:id="rId75" xr:uid="{6E0AB646-ACC0-4EA2-91D6-6D51750C7533}"/>
    <hyperlink ref="G69" r:id="rId76" xr:uid="{C94A56BD-7BC2-4D58-BC1B-DE526A07E061}"/>
    <hyperlink ref="G70" r:id="rId77" xr:uid="{061B03FD-2193-4DBE-8481-C4381E60849F}"/>
    <hyperlink ref="G81" r:id="rId78" xr:uid="{74A9D84A-5D90-45DB-8B84-15968F581486}"/>
    <hyperlink ref="G82" r:id="rId79" xr:uid="{8FF9872E-17F2-41F3-9514-F91847CD4CEB}"/>
    <hyperlink ref="G71:G80" r:id="rId80" display="https://phi.pertamina.com/" xr:uid="{9B38844C-14A0-421B-905C-915173B3D9FC}"/>
    <hyperlink ref="G83" r:id="rId81" xr:uid="{E80EBBF1-FB66-4EDB-AE7D-4931F81A5A5B}"/>
    <hyperlink ref="G84" r:id="rId82" xr:uid="{E9CE605C-9C72-430F-AFE5-7F504C90F3C2}"/>
    <hyperlink ref="G85:G87" r:id="rId83" display="https://phi.pertamina.com/" xr:uid="{10710C38-78D1-402E-9208-02EF3BDF9274}"/>
    <hyperlink ref="G88" r:id="rId84" xr:uid="{1188D126-B385-44BC-BBC7-1909DD117BDA}"/>
    <hyperlink ref="G89" r:id="rId85" xr:uid="{60CE8A5F-AA19-4297-9A21-AB6D299AA51D}"/>
    <hyperlink ref="G90" r:id="rId86" xr:uid="{1A275D0A-A5B1-445B-99BE-7F2C59383312}"/>
    <hyperlink ref="G91" r:id="rId87" xr:uid="{2FB2F1B5-9B4E-45D1-923F-F6E9384A6F67}"/>
    <hyperlink ref="G92" r:id="rId88" xr:uid="{9BEAA9A1-04FB-4EAC-A6B3-53BC0F110005}"/>
    <hyperlink ref="G94" r:id="rId89" xr:uid="{FA177314-54BF-422A-9765-A1A39572B8F4}"/>
    <hyperlink ref="H95" r:id="rId90" xr:uid="{442099F2-D85B-4F31-A225-AE3485E8DF73}"/>
    <hyperlink ref="H133" r:id="rId91" xr:uid="{FFB020B0-6EB6-4CCC-A23B-EA5AFE8BEF87}"/>
    <hyperlink ref="H98" r:id="rId92" xr:uid="{BB3AD11B-9A7E-4A97-9D9C-37216A210838}"/>
    <hyperlink ref="H114" r:id="rId93" xr:uid="{AB15339D-0E85-4ECB-AE13-A1FF211BC374}"/>
    <hyperlink ref="H28" r:id="rId94" xr:uid="{BBD4D254-76F2-46A1-BE40-3A523B0CA686}"/>
    <hyperlink ref="H29" r:id="rId95" xr:uid="{BA7EB18D-5164-4517-856F-888740943DD8}"/>
    <hyperlink ref="H30" r:id="rId96" xr:uid="{0914F2F9-BC42-481B-9B80-0809F0774894}"/>
    <hyperlink ref="H100" r:id="rId97" xr:uid="{2FAC2045-E726-44D2-8E31-E5F916C0BCD4}"/>
    <hyperlink ref="H127" r:id="rId98" xr:uid="{CE1C2301-AAC5-432C-A9EC-EBC8DAAE7562}"/>
    <hyperlink ref="H164" r:id="rId99" xr:uid="{0C54F128-0BA0-41B2-82C2-324483B327E8}"/>
    <hyperlink ref="H102" r:id="rId100" xr:uid="{6B0D964E-66D5-48F6-ABEC-BB83096EC890}"/>
    <hyperlink ref="H107" r:id="rId101" xr:uid="{0E55CA36-6F39-4532-B329-262BFF6ECC2D}"/>
    <hyperlink ref="H108" r:id="rId102" location="financialstatements" xr:uid="{0827FD2D-DF31-4EDE-8A29-3BF774546A4B}"/>
    <hyperlink ref="H109" r:id="rId103" xr:uid="{576A1E69-90AB-4381-87E2-FA4BE0239C41}"/>
    <hyperlink ref="H113" r:id="rId104" xr:uid="{8971A1FD-396B-4A13-B71D-2D550276B010}"/>
    <hyperlink ref="H116" r:id="rId105" location="financialstatements" xr:uid="{EDCCCC8D-27C5-461B-AC8D-CDAB43010D40}"/>
    <hyperlink ref="H122" r:id="rId106" xr:uid="{C3B80C58-110B-4148-91CE-8882042E7EEA}"/>
    <hyperlink ref="H129" r:id="rId107" xr:uid="{86384720-096B-4000-BFEE-5D4BA7D809FE}"/>
    <hyperlink ref="H136" r:id="rId108" location="article" xr:uid="{0072969A-1589-4F0B-A37F-3082D2E34CB6}"/>
    <hyperlink ref="H138" r:id="rId109" xr:uid="{C9E39981-681D-46B9-9B2D-AD1878D516A6}"/>
    <hyperlink ref="H139" r:id="rId110" location="article" xr:uid="{1D7FB405-6601-42DF-BDAE-2999FE4D0EA3}"/>
    <hyperlink ref="H149" r:id="rId111" xr:uid="{2E3E9FE2-DAA0-45F1-9FDD-A470D61ECC9A}"/>
    <hyperlink ref="H152" r:id="rId112" xr:uid="{A32F5B2F-A0F4-4AA9-A7F4-697D7DFB5C86}"/>
    <hyperlink ref="H160" r:id="rId113" xr:uid="{629AE884-11F9-4E82-B053-6649E822870D}"/>
    <hyperlink ref="H163" r:id="rId114" xr:uid="{47A2A2D2-7ED8-435C-B7A9-402071209479}"/>
  </hyperlinks>
  <pageMargins left="0.25" right="0.25" top="0.75" bottom="0.75" header="0.3" footer="0.3"/>
  <pageSetup paperSize="8" fitToHeight="0" orientation="landscape" horizontalDpi="2400" verticalDpi="2400" r:id="rId115"/>
  <tableParts count="3">
    <tablePart r:id="rId116"/>
    <tablePart r:id="rId117"/>
    <tablePart r:id="rId118"/>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r:uid="{6854ADEB-BBB5-4A60-BD4B-636A75D9550B}">
          <x14:formula1>
            <xm:f>Lists!$I$11:$I$168</xm:f>
          </x14:formula1>
          <xm:sqref>J256:J272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U80"/>
  <sheetViews>
    <sheetView showGridLines="0" topLeftCell="A9" zoomScale="70" zoomScaleNormal="70" workbookViewId="0">
      <selection activeCell="J29" sqref="J29"/>
    </sheetView>
  </sheetViews>
  <sheetFormatPr defaultColWidth="8.85546875" defaultRowHeight="15"/>
  <cols>
    <col min="1" max="1" width="2.85546875" style="37" customWidth="1"/>
    <col min="2" max="5" width="0" style="37" hidden="1" customWidth="1"/>
    <col min="6" max="6" width="50.42578125" style="37" customWidth="1"/>
    <col min="7" max="7" width="16.85546875" style="37" customWidth="1"/>
    <col min="8" max="8" width="46.42578125" style="37" customWidth="1"/>
    <col min="9" max="9" width="28" style="37" customWidth="1"/>
    <col min="10" max="10" width="40.42578125" style="37" customWidth="1"/>
    <col min="11" max="11" width="15.5703125" style="37" bestFit="1" customWidth="1"/>
    <col min="12" max="12" width="2.85546875" style="37" customWidth="1"/>
    <col min="13" max="13" width="19.5703125" style="37" bestFit="1" customWidth="1"/>
    <col min="14" max="14" width="73.42578125" style="37" bestFit="1" customWidth="1"/>
    <col min="15" max="15" width="4" style="37" customWidth="1"/>
    <col min="16" max="17" width="8.85546875" style="37"/>
    <col min="18" max="18" width="21.140625" style="37" bestFit="1" customWidth="1"/>
    <col min="19" max="19" width="8.85546875" style="37"/>
    <col min="20" max="20" width="21.140625" style="37" bestFit="1" customWidth="1"/>
    <col min="21" max="16384" width="8.85546875" style="37"/>
  </cols>
  <sheetData>
    <row r="1" spans="6:14" s="17" customFormat="1" ht="15.75" hidden="1" customHeight="1">
      <c r="F1" s="206"/>
      <c r="G1" s="206"/>
      <c r="H1" s="206"/>
      <c r="I1" s="206"/>
      <c r="J1" s="206"/>
      <c r="K1" s="206"/>
      <c r="L1" s="206"/>
      <c r="M1" s="206"/>
      <c r="N1" s="206"/>
    </row>
    <row r="2" spans="6:14" s="17" customFormat="1" hidden="1">
      <c r="F2" s="206"/>
      <c r="G2" s="206"/>
      <c r="H2" s="206"/>
      <c r="I2" s="206"/>
      <c r="J2" s="206"/>
      <c r="K2" s="206"/>
      <c r="L2" s="206"/>
      <c r="M2" s="206"/>
      <c r="N2" s="206"/>
    </row>
    <row r="3" spans="6:14" s="17" customFormat="1" hidden="1">
      <c r="F3" s="206"/>
      <c r="G3" s="206"/>
      <c r="H3" s="206"/>
      <c r="I3" s="206"/>
      <c r="J3" s="206"/>
      <c r="K3" s="206"/>
      <c r="L3" s="206"/>
      <c r="M3" s="206"/>
      <c r="N3" s="225" t="s">
        <v>575</v>
      </c>
    </row>
    <row r="4" spans="6:14" s="17" customFormat="1" hidden="1">
      <c r="F4" s="206"/>
      <c r="G4" s="206"/>
      <c r="H4" s="206"/>
      <c r="I4" s="206"/>
      <c r="J4" s="206"/>
      <c r="K4" s="206"/>
      <c r="L4" s="206"/>
      <c r="M4" s="206"/>
      <c r="N4" s="225" t="str">
        <f>Introduction!G4</f>
        <v>YYYY-MM-DD</v>
      </c>
    </row>
    <row r="5" spans="6:14" s="17" customFormat="1" hidden="1">
      <c r="F5" s="206"/>
      <c r="G5" s="206"/>
      <c r="H5" s="206"/>
      <c r="I5" s="206"/>
      <c r="J5" s="206"/>
      <c r="K5" s="206"/>
      <c r="L5" s="206"/>
      <c r="M5" s="206"/>
      <c r="N5" s="206"/>
    </row>
    <row r="6" spans="6:14" s="17" customFormat="1" hidden="1">
      <c r="F6" s="206"/>
      <c r="G6" s="206"/>
      <c r="H6" s="206"/>
      <c r="I6" s="206"/>
      <c r="J6" s="206"/>
      <c r="K6" s="206"/>
      <c r="L6" s="206"/>
      <c r="M6" s="206"/>
      <c r="N6" s="206"/>
    </row>
    <row r="7" spans="6:14" s="17" customFormat="1">
      <c r="F7" s="206"/>
      <c r="G7" s="206"/>
      <c r="H7" s="206"/>
      <c r="I7" s="206"/>
      <c r="J7" s="206"/>
      <c r="K7" s="206"/>
      <c r="L7" s="206"/>
      <c r="M7" s="206"/>
      <c r="N7" s="206"/>
    </row>
    <row r="8" spans="6:14" s="17" customFormat="1">
      <c r="F8" s="278" t="s">
        <v>576</v>
      </c>
      <c r="G8" s="278"/>
      <c r="H8" s="278"/>
      <c r="I8" s="278"/>
      <c r="J8" s="278"/>
      <c r="K8" s="278"/>
      <c r="L8" s="278"/>
      <c r="M8" s="278"/>
      <c r="N8" s="278"/>
    </row>
    <row r="9" spans="6:14" s="17" customFormat="1" ht="22.5">
      <c r="F9" s="300" t="s">
        <v>40</v>
      </c>
      <c r="G9" s="300"/>
      <c r="H9" s="300"/>
      <c r="I9" s="300"/>
      <c r="J9" s="300"/>
      <c r="K9" s="300"/>
      <c r="L9" s="300"/>
      <c r="M9" s="300"/>
      <c r="N9" s="300"/>
    </row>
    <row r="10" spans="6:14" s="17" customFormat="1">
      <c r="F10" s="301" t="s">
        <v>577</v>
      </c>
      <c r="G10" s="301"/>
      <c r="H10" s="301"/>
      <c r="I10" s="301"/>
      <c r="J10" s="301"/>
      <c r="K10" s="301"/>
      <c r="L10" s="301"/>
      <c r="M10" s="301"/>
      <c r="N10" s="301"/>
    </row>
    <row r="11" spans="6:14" s="17" customFormat="1">
      <c r="F11" s="280" t="s">
        <v>578</v>
      </c>
      <c r="G11" s="280"/>
      <c r="H11" s="280"/>
      <c r="I11" s="280"/>
      <c r="J11" s="280"/>
      <c r="K11" s="280"/>
      <c r="L11" s="280"/>
      <c r="M11" s="280"/>
      <c r="N11" s="280"/>
    </row>
    <row r="12" spans="6:14" s="17" customFormat="1">
      <c r="F12" s="280" t="s">
        <v>579</v>
      </c>
      <c r="G12" s="280"/>
      <c r="H12" s="280"/>
      <c r="I12" s="280"/>
      <c r="J12" s="280"/>
      <c r="K12" s="280"/>
      <c r="L12" s="280"/>
      <c r="M12" s="280"/>
      <c r="N12" s="280"/>
    </row>
    <row r="13" spans="6:14" s="17" customFormat="1">
      <c r="F13" s="302" t="s">
        <v>580</v>
      </c>
      <c r="G13" s="302"/>
      <c r="H13" s="302"/>
      <c r="I13" s="302"/>
      <c r="J13" s="302"/>
      <c r="K13" s="302"/>
      <c r="L13" s="302"/>
      <c r="M13" s="302"/>
      <c r="N13" s="302"/>
    </row>
    <row r="14" spans="6:14" s="17" customFormat="1">
      <c r="F14" s="303" t="s">
        <v>581</v>
      </c>
      <c r="G14" s="303"/>
      <c r="H14" s="303"/>
      <c r="I14" s="303"/>
      <c r="J14" s="303"/>
      <c r="K14" s="303"/>
      <c r="L14" s="303"/>
      <c r="M14" s="303"/>
      <c r="N14" s="303"/>
    </row>
    <row r="15" spans="6:14" s="17" customFormat="1">
      <c r="F15" s="304" t="s">
        <v>582</v>
      </c>
      <c r="G15" s="304"/>
      <c r="H15" s="304"/>
      <c r="I15" s="304"/>
      <c r="J15" s="304"/>
      <c r="K15" s="304"/>
      <c r="L15" s="304"/>
      <c r="M15" s="304"/>
      <c r="N15" s="304"/>
    </row>
    <row r="16" spans="6:14" s="17" customFormat="1">
      <c r="F16" s="291" t="s">
        <v>289</v>
      </c>
      <c r="G16" s="291"/>
      <c r="H16" s="291"/>
      <c r="I16" s="291"/>
      <c r="J16" s="291"/>
      <c r="K16" s="291"/>
      <c r="L16" s="291"/>
      <c r="M16" s="291"/>
      <c r="N16" s="291"/>
    </row>
    <row r="17" spans="2:21" s="17" customFormat="1">
      <c r="B17" s="206"/>
      <c r="C17" s="206"/>
      <c r="D17" s="206"/>
      <c r="E17" s="206"/>
      <c r="F17" s="206"/>
      <c r="G17" s="206"/>
      <c r="H17" s="206"/>
      <c r="I17" s="206"/>
      <c r="J17" s="206"/>
      <c r="K17" s="206"/>
      <c r="L17" s="206"/>
      <c r="M17" s="206"/>
      <c r="N17" s="206"/>
      <c r="O17" s="206"/>
      <c r="P17" s="206"/>
      <c r="Q17" s="206"/>
      <c r="R17" s="206"/>
      <c r="S17" s="206"/>
      <c r="T17" s="206"/>
      <c r="U17" s="206"/>
    </row>
    <row r="18" spans="2:21" s="17" customFormat="1" ht="22.5">
      <c r="B18" s="206"/>
      <c r="C18" s="206"/>
      <c r="D18" s="206"/>
      <c r="E18" s="206"/>
      <c r="F18" s="293" t="s">
        <v>583</v>
      </c>
      <c r="G18" s="293"/>
      <c r="H18" s="293"/>
      <c r="I18" s="293"/>
      <c r="J18" s="293"/>
      <c r="K18" s="293"/>
      <c r="L18" s="206"/>
      <c r="M18" s="305" t="s">
        <v>584</v>
      </c>
      <c r="N18" s="305"/>
      <c r="O18" s="206"/>
      <c r="P18" s="206"/>
      <c r="Q18" s="206"/>
      <c r="R18" s="206"/>
      <c r="S18" s="206"/>
      <c r="T18" s="206"/>
      <c r="U18" s="206"/>
    </row>
    <row r="19" spans="2:21" s="17" customFormat="1" ht="15.6" customHeight="1">
      <c r="B19" s="206"/>
      <c r="C19" s="206"/>
      <c r="D19" s="206"/>
      <c r="E19" s="206"/>
      <c r="F19" s="206"/>
      <c r="G19" s="206"/>
      <c r="H19" s="206"/>
      <c r="I19" s="206"/>
      <c r="J19" s="206"/>
      <c r="K19" s="206"/>
      <c r="L19" s="206"/>
      <c r="M19" s="312" t="s">
        <v>585</v>
      </c>
      <c r="N19" s="312"/>
      <c r="O19" s="206"/>
      <c r="P19" s="206"/>
      <c r="Q19" s="206"/>
      <c r="R19" s="206"/>
      <c r="S19" s="206"/>
      <c r="T19" s="206"/>
      <c r="U19" s="206"/>
    </row>
    <row r="20" spans="2:21">
      <c r="B20" s="217"/>
      <c r="C20" s="217"/>
      <c r="D20" s="217"/>
      <c r="E20" s="217"/>
      <c r="F20" s="309" t="s">
        <v>586</v>
      </c>
      <c r="G20" s="309"/>
      <c r="H20" s="309"/>
      <c r="I20" s="309"/>
      <c r="J20" s="309"/>
      <c r="K20" s="310"/>
      <c r="L20" s="217"/>
      <c r="M20" s="206"/>
      <c r="N20" s="206"/>
      <c r="O20" s="217"/>
      <c r="P20" s="217"/>
      <c r="Q20" s="217"/>
      <c r="R20" s="217"/>
      <c r="S20" s="217"/>
      <c r="T20" s="217"/>
      <c r="U20" s="217"/>
    </row>
    <row r="21" spans="2:21" ht="22.5">
      <c r="B21" s="169" t="s">
        <v>587</v>
      </c>
      <c r="C21" s="169" t="s">
        <v>588</v>
      </c>
      <c r="D21" s="169" t="s">
        <v>589</v>
      </c>
      <c r="E21" s="169" t="s">
        <v>590</v>
      </c>
      <c r="F21" s="217" t="s">
        <v>591</v>
      </c>
      <c r="G21" s="217" t="s">
        <v>317</v>
      </c>
      <c r="H21" s="217" t="s">
        <v>592</v>
      </c>
      <c r="I21" s="217" t="s">
        <v>593</v>
      </c>
      <c r="J21" s="217" t="s">
        <v>594</v>
      </c>
      <c r="K21" s="206" t="s">
        <v>572</v>
      </c>
      <c r="L21" s="217"/>
      <c r="M21" s="300" t="s">
        <v>595</v>
      </c>
      <c r="N21" s="300"/>
      <c r="O21" s="217"/>
      <c r="P21" s="217"/>
      <c r="Q21" s="217"/>
      <c r="R21" s="217"/>
      <c r="S21" s="217"/>
      <c r="T21" s="217"/>
      <c r="U21" s="217"/>
    </row>
    <row r="22" spans="2:21" ht="15.75" customHeight="1">
      <c r="B22" s="169" t="str">
        <f>IFERROR(VLOOKUP(Government_revenues_table[[#This Row],[GFS Classification]],Table6_GFS_codes_classification[],COLUMNS($F:F)+3,FALSE),"Do not enter data")</f>
        <v>Taxes (11E)</v>
      </c>
      <c r="C22" s="169" t="str">
        <f>IFERROR(VLOOKUP(Government_revenues_table[[#This Row],[GFS Classification]],Table6_GFS_codes_classification[],COLUMNS($F:G)+3,FALSE),"Do not enter data")</f>
        <v>Taxes on income, profits and capital gains (111E)</v>
      </c>
      <c r="D22" s="169" t="str">
        <f>IFERROR(VLOOKUP(Government_revenues_table[[#This Row],[GFS Classification]],Table6_GFS_codes_classification[],COLUMNS($F:H)+3,FALSE),"Do not enter data")</f>
        <v>Ordinary taxes on income, profits and capital gains (1112E1)</v>
      </c>
      <c r="E22" s="169" t="str">
        <f>IFERROR(VLOOKUP(Government_revenues_table[[#This Row],[GFS Classification]],Table6_GFS_codes_classification[],COLUMNS($F:I)+3,FALSE),"Do not enter data")</f>
        <v>Ordinary taxes on income, profits and capital gains (1112E1)</v>
      </c>
      <c r="F22" s="217" t="s">
        <v>596</v>
      </c>
      <c r="G22" s="206" t="s">
        <v>324</v>
      </c>
      <c r="H22" s="217" t="s">
        <v>597</v>
      </c>
      <c r="I22" s="217" t="s">
        <v>299</v>
      </c>
      <c r="J22" s="218">
        <v>52839016587122</v>
      </c>
      <c r="K22" s="217" t="s">
        <v>89</v>
      </c>
      <c r="L22" s="217"/>
      <c r="M22" s="313" t="s">
        <v>598</v>
      </c>
      <c r="N22" s="313"/>
      <c r="O22" s="217"/>
      <c r="P22" s="217"/>
      <c r="Q22" s="217"/>
      <c r="R22" s="217"/>
      <c r="S22" s="217"/>
      <c r="T22" s="217"/>
      <c r="U22" s="217"/>
    </row>
    <row r="23" spans="2:21" ht="15.75" customHeight="1">
      <c r="B23" s="169" t="str">
        <f>IFERROR(VLOOKUP(Government_revenues_table[[#This Row],[GFS Classification]],Table6_GFS_codes_classification[],COLUMNS($F:F)+3,FALSE),"Do not enter data")</f>
        <v>Taxes (11E)</v>
      </c>
      <c r="C23" s="169" t="str">
        <f>IFERROR(VLOOKUP(Government_revenues_table[[#This Row],[GFS Classification]],Table6_GFS_codes_classification[],COLUMNS($F:G)+3,FALSE),"Do not enter data")</f>
        <v>Taxes on goods and services (114E)</v>
      </c>
      <c r="D23" s="169" t="str">
        <f>IFERROR(VLOOKUP(Government_revenues_table[[#This Row],[GFS Classification]],Table6_GFS_codes_classification[],COLUMNS($F:H)+3,FALSE),"Do not enter data")</f>
        <v>General taxes on goods and services (VAT, sales tax, turnover tax) (1141E)</v>
      </c>
      <c r="E23" s="169" t="str">
        <f>IFERROR(VLOOKUP(Government_revenues_table[[#This Row],[GFS Classification]],Table6_GFS_codes_classification[],COLUMNS($F:I)+3,FALSE),"Do not enter data")</f>
        <v>General taxes on goods and services (VAT, sales tax, turnover tax) (1141E)</v>
      </c>
      <c r="F23" s="217" t="s">
        <v>599</v>
      </c>
      <c r="G23" s="206" t="s">
        <v>324</v>
      </c>
      <c r="H23" s="217" t="s">
        <v>600</v>
      </c>
      <c r="I23" s="217" t="s">
        <v>299</v>
      </c>
      <c r="J23" s="218">
        <v>6635693306654.5127</v>
      </c>
      <c r="K23" s="217" t="s">
        <v>89</v>
      </c>
      <c r="L23" s="217"/>
      <c r="M23" s="313"/>
      <c r="N23" s="313"/>
      <c r="O23" s="217"/>
      <c r="P23" s="217"/>
      <c r="Q23" s="217"/>
      <c r="R23" s="217"/>
      <c r="S23" s="217"/>
      <c r="T23" s="217"/>
      <c r="U23" s="217"/>
    </row>
    <row r="24" spans="2:21" ht="15.75" customHeight="1">
      <c r="B24" s="169" t="str">
        <f>IFERROR(VLOOKUP(Government_revenues_table[[#This Row],[GFS Classification]],Table6_GFS_codes_classification[],COLUMNS($F:F)+3,FALSE),"Do not enter data")</f>
        <v>Taxes (11E)</v>
      </c>
      <c r="C24" s="169" t="str">
        <f>IFERROR(VLOOKUP(Government_revenues_table[[#This Row],[GFS Classification]],Table6_GFS_codes_classification[],COLUMNS($F:G)+3,FALSE),"Do not enter data")</f>
        <v>Taxes on goods and services (114E)</v>
      </c>
      <c r="D24" s="169" t="str">
        <f>IFERROR(VLOOKUP(Government_revenues_table[[#This Row],[GFS Classification]],Table6_GFS_codes_classification[],COLUMNS($F:H)+3,FALSE),"Do not enter data")</f>
        <v>General taxes on goods and services (VAT, sales tax, turnover tax) (1141E)</v>
      </c>
      <c r="E24" s="169" t="str">
        <f>IFERROR(VLOOKUP(Government_revenues_table[[#This Row],[GFS Classification]],Table6_GFS_codes_classification[],COLUMNS($F:I)+3,FALSE),"Do not enter data")</f>
        <v>General taxes on goods and services (VAT, sales tax, turnover tax) (1141E)</v>
      </c>
      <c r="F24" s="217" t="s">
        <v>599</v>
      </c>
      <c r="G24" s="206" t="s">
        <v>324</v>
      </c>
      <c r="H24" s="217" t="s">
        <v>601</v>
      </c>
      <c r="I24" s="217" t="s">
        <v>299</v>
      </c>
      <c r="J24" s="218"/>
      <c r="K24" s="217" t="s">
        <v>89</v>
      </c>
      <c r="L24" s="217"/>
      <c r="M24" s="313"/>
      <c r="N24" s="313"/>
      <c r="O24" s="217"/>
      <c r="P24" s="217"/>
      <c r="Q24" s="217"/>
      <c r="R24" s="217"/>
      <c r="S24" s="217"/>
      <c r="T24" s="217"/>
      <c r="U24" s="217"/>
    </row>
    <row r="25" spans="2:21" ht="15.75" customHeight="1">
      <c r="B25" s="169" t="str">
        <f>IFERROR(VLOOKUP(Government_revenues_table[[#This Row],[GFS Classification]],Table6_GFS_codes_classification[],COLUMNS($F:F)+3,FALSE),"Do not enter data")</f>
        <v>Taxes (11E)</v>
      </c>
      <c r="C25" s="169" t="str">
        <f>IFERROR(VLOOKUP(Government_revenues_table[[#This Row],[GFS Classification]],Table6_GFS_codes_classification[],COLUMNS($F:G)+3,FALSE),"Do not enter data")</f>
        <v>Taxes on property (113E)</v>
      </c>
      <c r="D25" s="169" t="str">
        <f>IFERROR(VLOOKUP(Government_revenues_table[[#This Row],[GFS Classification]],Table6_GFS_codes_classification[],COLUMNS($F:H)+3,FALSE),"Do not enter data")</f>
        <v>Taxes on property (113E)</v>
      </c>
      <c r="E25" s="169" t="str">
        <f>IFERROR(VLOOKUP(Government_revenues_table[[#This Row],[GFS Classification]],Table6_GFS_codes_classification[],COLUMNS($F:I)+3,FALSE),"Do not enter data")</f>
        <v>Taxes on property (113E)</v>
      </c>
      <c r="F25" s="217" t="s">
        <v>602</v>
      </c>
      <c r="G25" s="206" t="s">
        <v>324</v>
      </c>
      <c r="H25" s="217" t="s">
        <v>603</v>
      </c>
      <c r="I25" s="217" t="s">
        <v>297</v>
      </c>
      <c r="J25" s="218">
        <v>11594155744835</v>
      </c>
      <c r="K25" s="217" t="s">
        <v>89</v>
      </c>
      <c r="L25" s="217"/>
      <c r="M25" s="313"/>
      <c r="N25" s="313"/>
      <c r="O25" s="217"/>
      <c r="P25" s="217"/>
      <c r="Q25" s="217"/>
      <c r="R25" s="217"/>
      <c r="S25" s="217"/>
      <c r="T25" s="217"/>
      <c r="U25" s="217"/>
    </row>
    <row r="26" spans="2:21" ht="15.75" customHeight="1">
      <c r="B26" s="169" t="str">
        <f>IFERROR(VLOOKUP(Government_revenues_table[[#This Row],[GFS Classification]],Table6_GFS_codes_classification[],COLUMNS($F:F)+3,FALSE),"Do not enter data")</f>
        <v>Other revenue (14E)</v>
      </c>
      <c r="C26" s="169" t="str">
        <f>IFERROR(VLOOKUP(Government_revenues_table[[#This Row],[GFS Classification]],Table6_GFS_codes_classification[],COLUMNS($F:G)+3,FALSE),"Do not enter data")</f>
        <v>Property income (141E)</v>
      </c>
      <c r="D26" s="169" t="str">
        <f>IFERROR(VLOOKUP(Government_revenues_table[[#This Row],[GFS Classification]],Table6_GFS_codes_classification[],COLUMNS($F:H)+3,FALSE),"Do not enter data")</f>
        <v>Rent (1415E)</v>
      </c>
      <c r="E26" s="169" t="str">
        <f>IFERROR(VLOOKUP(Government_revenues_table[[#This Row],[GFS Classification]],Table6_GFS_codes_classification[],COLUMNS($F:I)+3,FALSE),"Do not enter data")</f>
        <v>Bonuses (1415E2)</v>
      </c>
      <c r="F26" s="217" t="s">
        <v>604</v>
      </c>
      <c r="G26" s="206" t="s">
        <v>324</v>
      </c>
      <c r="H26" s="217" t="s">
        <v>605</v>
      </c>
      <c r="I26" s="217" t="s">
        <v>301</v>
      </c>
      <c r="J26" s="218"/>
      <c r="K26" s="217" t="s">
        <v>89</v>
      </c>
      <c r="L26" s="217"/>
      <c r="M26" s="313"/>
      <c r="N26" s="313"/>
      <c r="O26" s="217"/>
      <c r="P26" s="217"/>
      <c r="Q26" s="217"/>
      <c r="R26" s="217"/>
      <c r="S26" s="217"/>
      <c r="T26" s="217"/>
      <c r="U26" s="217"/>
    </row>
    <row r="27" spans="2:21">
      <c r="B27" s="169" t="str">
        <f>IFERROR(VLOOKUP(Government_revenues_table[[#This Row],[GFS Classification]],Table6_GFS_codes_classification[],COLUMNS($F:F)+3,FALSE),"Do not enter data")</f>
        <v>Other revenue (14E)</v>
      </c>
      <c r="C27" s="169" t="str">
        <f>IFERROR(VLOOKUP(Government_revenues_table[[#This Row],[GFS Classification]],Table6_GFS_codes_classification[],COLUMNS($F:G)+3,FALSE),"Do not enter data")</f>
        <v>Property income (141E)</v>
      </c>
      <c r="D27" s="169" t="str">
        <f>IFERROR(VLOOKUP(Government_revenues_table[[#This Row],[GFS Classification]],Table6_GFS_codes_classification[],COLUMNS($F:H)+3,FALSE),"Do not enter data")</f>
        <v>Rent (1415E)</v>
      </c>
      <c r="E27" s="169" t="str">
        <f>IFERROR(VLOOKUP(Government_revenues_table[[#This Row],[GFS Classification]],Table6_GFS_codes_classification[],COLUMNS($F:I)+3,FALSE),"Do not enter data")</f>
        <v>Bonuses (1415E2)</v>
      </c>
      <c r="F27" s="217" t="s">
        <v>604</v>
      </c>
      <c r="G27" s="206" t="s">
        <v>324</v>
      </c>
      <c r="H27" s="217" t="s">
        <v>606</v>
      </c>
      <c r="I27" s="217" t="s">
        <v>301</v>
      </c>
      <c r="J27" s="218"/>
      <c r="K27" s="217" t="s">
        <v>89</v>
      </c>
      <c r="L27" s="217"/>
      <c r="M27" s="285" t="s">
        <v>607</v>
      </c>
      <c r="N27" s="285"/>
      <c r="O27" s="217"/>
      <c r="P27" s="217"/>
      <c r="Q27" s="217"/>
      <c r="R27" s="217"/>
      <c r="S27" s="217"/>
      <c r="T27" s="217"/>
      <c r="U27" s="217"/>
    </row>
    <row r="28" spans="2:21">
      <c r="B28" s="169" t="str">
        <f>IFERROR(VLOOKUP(Government_revenues_table[[#This Row],[GFS Classification]],Table6_GFS_codes_classification[],COLUMNS($F:F)+3,FALSE),"Do not enter data")</f>
        <v>Taxes (11E)</v>
      </c>
      <c r="C28" s="169" t="str">
        <f>IFERROR(VLOOKUP(Government_revenues_table[[#This Row],[GFS Classification]],Table6_GFS_codes_classification[],COLUMNS($F:G)+3,FALSE),"Do not enter data")</f>
        <v>Other taxes payable by natural resource companies (116E)</v>
      </c>
      <c r="D28" s="169" t="str">
        <f>IFERROR(VLOOKUP(Government_revenues_table[[#This Row],[GFS Classification]],Table6_GFS_codes_classification[],COLUMNS($F:H)+3,FALSE),"Do not enter data")</f>
        <v>Other taxes payable by natural resource companies (116E)</v>
      </c>
      <c r="E28" s="169" t="str">
        <f>IFERROR(VLOOKUP(Government_revenues_table[[#This Row],[GFS Classification]],Table6_GFS_codes_classification[],COLUMNS($F:I)+3,FALSE),"Do not enter data")</f>
        <v>Other taxes payable by natural resource companies (116E)</v>
      </c>
      <c r="F28" s="217" t="s">
        <v>608</v>
      </c>
      <c r="G28" s="206" t="s">
        <v>103</v>
      </c>
      <c r="H28" s="217" t="s">
        <v>609</v>
      </c>
      <c r="I28" s="217" t="s">
        <v>302</v>
      </c>
      <c r="J28" s="218"/>
      <c r="K28" s="217" t="s">
        <v>89</v>
      </c>
      <c r="L28" s="217"/>
      <c r="M28" s="285" t="s">
        <v>610</v>
      </c>
      <c r="N28" s="285"/>
      <c r="O28" s="217"/>
      <c r="P28" s="217"/>
      <c r="Q28" s="217"/>
      <c r="R28" s="217"/>
      <c r="S28" s="217"/>
      <c r="T28" s="217"/>
      <c r="U28" s="217"/>
    </row>
    <row r="29" spans="2:21" ht="15.6" thickBot="1">
      <c r="B29" s="169" t="str">
        <f>IFERROR(VLOOKUP(Government_revenues_table[[#This Row],[GFS Classification]],Table6_GFS_codes_classification[],COLUMNS($F:F)+3,FALSE),"Do not enter data")</f>
        <v>Other revenue (14E)</v>
      </c>
      <c r="C29" s="169" t="str">
        <f>IFERROR(VLOOKUP(Government_revenues_table[[#This Row],[GFS Classification]],Table6_GFS_codes_classification[],COLUMNS($F:G)+3,FALSE),"Do not enter data")</f>
        <v>Property income (141E)</v>
      </c>
      <c r="D29" s="169" t="str">
        <f>IFERROR(VLOOKUP(Government_revenues_table[[#This Row],[GFS Classification]],Table6_GFS_codes_classification[],COLUMNS($F:H)+3,FALSE),"Do not enter data")</f>
        <v>Rent (1415E)</v>
      </c>
      <c r="E29" s="169" t="str">
        <f>IFERROR(VLOOKUP(Government_revenues_table[[#This Row],[GFS Classification]],Table6_GFS_codes_classification[],COLUMNS($F:I)+3,FALSE),"Do not enter data")</f>
        <v>Production entitlements (in-kind or cash) (1415E3)</v>
      </c>
      <c r="F29" s="217" t="s">
        <v>611</v>
      </c>
      <c r="G29" s="206" t="s">
        <v>324</v>
      </c>
      <c r="H29" s="217" t="s">
        <v>612</v>
      </c>
      <c r="I29" s="217" t="s">
        <v>301</v>
      </c>
      <c r="J29" s="218"/>
      <c r="K29" s="217" t="s">
        <v>89</v>
      </c>
      <c r="L29" s="217"/>
      <c r="M29" s="170"/>
      <c r="N29" s="170"/>
      <c r="O29" s="217"/>
      <c r="P29" s="217"/>
      <c r="Q29" s="217"/>
      <c r="R29" s="217"/>
      <c r="S29" s="217"/>
      <c r="T29" s="217"/>
      <c r="U29" s="217"/>
    </row>
    <row r="30" spans="2:21">
      <c r="B30" s="169" t="str">
        <f>IFERROR(VLOOKUP(Government_revenues_table[[#This Row],[GFS Classification]],Table6_GFS_codes_classification[],COLUMNS($F:F)+3,FALSE),"Do not enter data")</f>
        <v>Other revenue (14E)</v>
      </c>
      <c r="C30" s="169" t="str">
        <f>IFERROR(VLOOKUP(Government_revenues_table[[#This Row],[GFS Classification]],Table6_GFS_codes_classification[],COLUMNS($F:G)+3,FALSE),"Do not enter data")</f>
        <v>Property income (141E)</v>
      </c>
      <c r="D30" s="169" t="str">
        <f>IFERROR(VLOOKUP(Government_revenues_table[[#This Row],[GFS Classification]],Table6_GFS_codes_classification[],COLUMNS($F:H)+3,FALSE),"Do not enter data")</f>
        <v>Rent (1415E)</v>
      </c>
      <c r="E30" s="169" t="str">
        <f>IFERROR(VLOOKUP(Government_revenues_table[[#This Row],[GFS Classification]],Table6_GFS_codes_classification[],COLUMNS($F:I)+3,FALSE),"Do not enter data")</f>
        <v>Production entitlements (in-kind or cash) (1415E3)</v>
      </c>
      <c r="F30" s="217" t="s">
        <v>611</v>
      </c>
      <c r="G30" s="206" t="s">
        <v>324</v>
      </c>
      <c r="H30" s="217" t="s">
        <v>613</v>
      </c>
      <c r="I30" s="217" t="s">
        <v>301</v>
      </c>
      <c r="J30" s="218">
        <v>0</v>
      </c>
      <c r="K30" s="217" t="s">
        <v>89</v>
      </c>
      <c r="L30" s="217"/>
      <c r="M30" s="217"/>
      <c r="N30" s="217"/>
      <c r="O30" s="217"/>
      <c r="P30" s="35"/>
      <c r="Q30" s="206"/>
      <c r="R30" s="245"/>
      <c r="S30" s="206"/>
      <c r="T30" s="245"/>
      <c r="U30" s="206"/>
    </row>
    <row r="31" spans="2:21">
      <c r="B31" s="169" t="str">
        <f>IFERROR(VLOOKUP(Government_revenues_table[[#This Row],[GFS Classification]],Table6_GFS_codes_classification[],COLUMNS($F:F)+3,FALSE),"Do not enter data")</f>
        <v>Other revenue (14E)</v>
      </c>
      <c r="C31" s="169" t="str">
        <f>IFERROR(VLOOKUP(Government_revenues_table[[#This Row],[GFS Classification]],Table6_GFS_codes_classification[],COLUMNS($F:G)+3,FALSE),"Do not enter data")</f>
        <v>Property income (141E)</v>
      </c>
      <c r="D31" s="169" t="str">
        <f>IFERROR(VLOOKUP(Government_revenues_table[[#This Row],[GFS Classification]],Table6_GFS_codes_classification[],COLUMNS($F:H)+3,FALSE),"Do not enter data")</f>
        <v>Rent (1415E)</v>
      </c>
      <c r="E31" s="169" t="str">
        <f>IFERROR(VLOOKUP(Government_revenues_table[[#This Row],[GFS Classification]],Table6_GFS_codes_classification[],COLUMNS($F:I)+3,FALSE),"Do not enter data")</f>
        <v>Production entitlements (in-kind or cash) (1415E3)</v>
      </c>
      <c r="F31" s="217" t="s">
        <v>611</v>
      </c>
      <c r="G31" s="217" t="s">
        <v>324</v>
      </c>
      <c r="H31" s="217" t="s">
        <v>614</v>
      </c>
      <c r="I31" s="217" t="s">
        <v>301</v>
      </c>
      <c r="J31" s="246" t="s">
        <v>86</v>
      </c>
      <c r="K31" s="217" t="s">
        <v>89</v>
      </c>
      <c r="L31" s="217"/>
      <c r="M31" s="217"/>
      <c r="N31" s="217"/>
      <c r="O31" s="217"/>
      <c r="P31" s="311"/>
      <c r="Q31" s="311"/>
      <c r="R31" s="311"/>
      <c r="S31" s="311"/>
      <c r="T31" s="311"/>
      <c r="U31" s="311"/>
    </row>
    <row r="32" spans="2:21">
      <c r="B32" s="169" t="str">
        <f>IFERROR(VLOOKUP(Government_revenues_table[[#This Row],[GFS Classification]],Table6_GFS_codes_classification[],COLUMNS($F:F)+3,FALSE),"Do not enter data")</f>
        <v>Other revenue (14E)</v>
      </c>
      <c r="C32" s="169" t="str">
        <f>IFERROR(VLOOKUP(Government_revenues_table[[#This Row],[GFS Classification]],Table6_GFS_codes_classification[],COLUMNS($F:G)+3,FALSE),"Do not enter data")</f>
        <v>Property income (141E)</v>
      </c>
      <c r="D32" s="169" t="str">
        <f>IFERROR(VLOOKUP(Government_revenues_table[[#This Row],[GFS Classification]],Table6_GFS_codes_classification[],COLUMNS($F:H)+3,FALSE),"Do not enter data")</f>
        <v>Rent (1415E)</v>
      </c>
      <c r="E32" s="169" t="str">
        <f>IFERROR(VLOOKUP(Government_revenues_table[[#This Row],[GFS Classification]],Table6_GFS_codes_classification[],COLUMNS($F:I)+3,FALSE),"Do not enter data")</f>
        <v>Production entitlements (in-kind or cash) (1415E3)</v>
      </c>
      <c r="F32" s="217" t="s">
        <v>611</v>
      </c>
      <c r="G32" s="217" t="s">
        <v>324</v>
      </c>
      <c r="H32" s="217" t="s">
        <v>615</v>
      </c>
      <c r="I32" s="217" t="s">
        <v>301</v>
      </c>
      <c r="J32" s="246" t="s">
        <v>86</v>
      </c>
      <c r="K32" s="217" t="s">
        <v>89</v>
      </c>
      <c r="L32" s="217"/>
      <c r="M32" s="217"/>
      <c r="N32" s="217"/>
      <c r="O32" s="217"/>
      <c r="P32" s="217"/>
      <c r="Q32" s="217"/>
      <c r="R32" s="217"/>
      <c r="S32" s="217"/>
      <c r="T32" s="217"/>
      <c r="U32" s="217"/>
    </row>
    <row r="33" spans="2:20">
      <c r="B33" s="169" t="str">
        <f>IFERROR(VLOOKUP(Government_revenues_table[[#This Row],[GFS Classification]],Table6_GFS_codes_classification[],COLUMNS($F:F)+3,FALSE),"Do not enter data")</f>
        <v>Other revenue (14E)</v>
      </c>
      <c r="C33" s="169" t="str">
        <f>IFERROR(VLOOKUP(Government_revenues_table[[#This Row],[GFS Classification]],Table6_GFS_codes_classification[],COLUMNS($F:G)+3,FALSE),"Do not enter data")</f>
        <v>Voluntary transfers to government (donations) (144E1)</v>
      </c>
      <c r="D33" s="169" t="str">
        <f>IFERROR(VLOOKUP(Government_revenues_table[[#This Row],[GFS Classification]],Table6_GFS_codes_classification[],COLUMNS($F:H)+3,FALSE),"Do not enter data")</f>
        <v>Voluntary transfers to government (donations) (144E1)</v>
      </c>
      <c r="E33" s="169" t="str">
        <f>IFERROR(VLOOKUP(Government_revenues_table[[#This Row],[GFS Classification]],Table6_GFS_codes_classification[],COLUMNS($F:I)+3,FALSE),"Do not enter data")</f>
        <v>Voluntary transfers to government (donations) (144E1)</v>
      </c>
      <c r="F33" s="217" t="s">
        <v>616</v>
      </c>
      <c r="G33" s="217" t="s">
        <v>103</v>
      </c>
      <c r="H33" s="217" t="s">
        <v>617</v>
      </c>
      <c r="I33" s="217"/>
      <c r="J33" s="246" t="s">
        <v>86</v>
      </c>
      <c r="K33" s="217" t="s">
        <v>89</v>
      </c>
      <c r="L33" s="217"/>
      <c r="M33" s="217"/>
      <c r="N33" s="217"/>
      <c r="O33" s="217"/>
      <c r="P33" s="217"/>
      <c r="Q33" s="217"/>
      <c r="R33" s="217"/>
      <c r="S33" s="217"/>
      <c r="T33" s="217"/>
    </row>
    <row r="34" spans="2:20">
      <c r="B34" s="169" t="str">
        <f>IFERROR(VLOOKUP(Government_revenues_table[[#This Row],[GFS Classification]],Table6_GFS_codes_classification[],COLUMNS($F:F)+3,FALSE),"Do not enter data")</f>
        <v>Other revenue (14E)</v>
      </c>
      <c r="C34" s="169" t="str">
        <f>IFERROR(VLOOKUP(Government_revenues_table[[#This Row],[GFS Classification]],Table6_GFS_codes_classification[],COLUMNS($F:G)+3,FALSE),"Do not enter data")</f>
        <v>Property income (141E)</v>
      </c>
      <c r="D34" s="169" t="str">
        <f>IFERROR(VLOOKUP(Government_revenues_table[[#This Row],[GFS Classification]],Table6_GFS_codes_classification[],COLUMNS($F:H)+3,FALSE),"Do not enter data")</f>
        <v>Rent (1415E)</v>
      </c>
      <c r="E34" s="169" t="str">
        <f>IFERROR(VLOOKUP(Government_revenues_table[[#This Row],[GFS Classification]],Table6_GFS_codes_classification[],COLUMNS($F:I)+3,FALSE),"Do not enter data")</f>
        <v>Compulsory transfers to government (infrastructure and other) (1415E4)</v>
      </c>
      <c r="F34" s="217" t="s">
        <v>618</v>
      </c>
      <c r="G34" s="217" t="s">
        <v>324</v>
      </c>
      <c r="H34" s="12" t="s">
        <v>619</v>
      </c>
      <c r="I34" s="217" t="s">
        <v>301</v>
      </c>
      <c r="J34" s="246" t="s">
        <v>86</v>
      </c>
      <c r="K34" s="217" t="s">
        <v>89</v>
      </c>
      <c r="L34" s="217"/>
      <c r="M34" s="217"/>
      <c r="N34" s="217"/>
      <c r="O34" s="217"/>
      <c r="P34" s="217"/>
      <c r="Q34" s="217"/>
      <c r="R34" s="247"/>
      <c r="S34" s="217"/>
      <c r="T34" s="217"/>
    </row>
    <row r="35" spans="2:20">
      <c r="B35" s="171" t="str">
        <f>IFERROR(VLOOKUP(Government_revenues_table[[#This Row],[GFS Classification]],Table6_GFS_codes_classification[],COLUMNS($F:F)+3,FALSE),"Do not enter data")</f>
        <v>Taxes (11E)</v>
      </c>
      <c r="C35" s="171" t="str">
        <f>IFERROR(VLOOKUP(Government_revenues_table[[#This Row],[GFS Classification]],Table6_GFS_codes_classification[],COLUMNS($F:G)+3,FALSE),"Do not enter data")</f>
        <v>Taxes on income, profits and capital gains (111E)</v>
      </c>
      <c r="D35" s="171" t="str">
        <f>IFERROR(VLOOKUP(Government_revenues_table[[#This Row],[GFS Classification]],Table6_GFS_codes_classification[],COLUMNS($F:H)+3,FALSE),"Do not enter data")</f>
        <v>Ordinary taxes on income, profits and capital gains (1112E1)</v>
      </c>
      <c r="E35" s="171" t="str">
        <f>IFERROR(VLOOKUP(Government_revenues_table[[#This Row],[GFS Classification]],Table6_GFS_codes_classification[],COLUMNS($F:I)+3,FALSE),"Do not enter data")</f>
        <v>Ordinary taxes on income, profits and capital gains (1112E1)</v>
      </c>
      <c r="F35" s="217" t="s">
        <v>596</v>
      </c>
      <c r="G35" s="217" t="s">
        <v>432</v>
      </c>
      <c r="H35" s="217" t="s">
        <v>620</v>
      </c>
      <c r="I35" s="217" t="s">
        <v>299</v>
      </c>
      <c r="J35" s="254">
        <v>37464942012684.563</v>
      </c>
      <c r="K35" s="217" t="s">
        <v>89</v>
      </c>
      <c r="L35" s="217"/>
      <c r="M35" s="217"/>
      <c r="N35" s="217"/>
      <c r="O35" s="217"/>
      <c r="P35" s="217"/>
      <c r="Q35" s="217"/>
      <c r="R35" s="248"/>
      <c r="S35" s="217"/>
      <c r="T35" s="217"/>
    </row>
    <row r="36" spans="2:20">
      <c r="B36" s="169" t="str">
        <f>IFERROR(VLOOKUP(Government_revenues_table[[#This Row],[GFS Classification]],Table6_GFS_codes_classification[],COLUMNS($F:F)+3,FALSE),"Do not enter data")</f>
        <v>Other revenue (14E)</v>
      </c>
      <c r="C36" s="169" t="str">
        <f>IFERROR(VLOOKUP(Government_revenues_table[[#This Row],[GFS Classification]],Table6_GFS_codes_classification[],COLUMNS($F:G)+3,FALSE),"Do not enter data")</f>
        <v>Property income (141E)</v>
      </c>
      <c r="D36" s="169" t="str">
        <f>IFERROR(VLOOKUP(Government_revenues_table[[#This Row],[GFS Classification]],Table6_GFS_codes_classification[],COLUMNS($F:H)+3,FALSE),"Do not enter data")</f>
        <v>Rent (1415E)</v>
      </c>
      <c r="E36" s="169" t="str">
        <f>IFERROR(VLOOKUP(Government_revenues_table[[#This Row],[GFS Classification]],Table6_GFS_codes_classification[],COLUMNS($F:I)+3,FALSE),"Do not enter data")</f>
        <v>Royalties (1415E1)</v>
      </c>
      <c r="F36" s="217" t="s">
        <v>621</v>
      </c>
      <c r="G36" s="217" t="s">
        <v>432</v>
      </c>
      <c r="H36" s="217" t="s">
        <v>622</v>
      </c>
      <c r="I36" s="217" t="s">
        <v>300</v>
      </c>
      <c r="J36" s="260">
        <v>43756801235317</v>
      </c>
      <c r="K36" s="217" t="s">
        <v>89</v>
      </c>
      <c r="L36" s="217"/>
      <c r="M36" s="217"/>
      <c r="N36" s="217"/>
      <c r="O36" s="217"/>
      <c r="P36" s="217"/>
      <c r="Q36" s="217"/>
      <c r="R36" s="217"/>
      <c r="S36" s="217"/>
      <c r="T36" s="217"/>
    </row>
    <row r="37" spans="2:20">
      <c r="B37" s="169" t="str">
        <f>IFERROR(VLOOKUP(Government_revenues_table[[#This Row],[GFS Classification]],Table6_GFS_codes_classification[],COLUMNS($F:F)+3,FALSE),"Do not enter data")</f>
        <v>Other revenue (14E)</v>
      </c>
      <c r="C37" s="169" t="str">
        <f>IFERROR(VLOOKUP(Government_revenues_table[[#This Row],[GFS Classification]],Table6_GFS_codes_classification[],COLUMNS($F:G)+3,FALSE),"Do not enter data")</f>
        <v>Property income (141E)</v>
      </c>
      <c r="D37" s="169" t="str">
        <f>IFERROR(VLOOKUP(Government_revenues_table[[#This Row],[GFS Classification]],Table6_GFS_codes_classification[],COLUMNS($F:H)+3,FALSE),"Do not enter data")</f>
        <v>Rent (1415E)</v>
      </c>
      <c r="E37" s="169" t="str">
        <f>IFERROR(VLOOKUP(Government_revenues_table[[#This Row],[GFS Classification]],Table6_GFS_codes_classification[],COLUMNS($F:I)+3,FALSE),"Do not enter data")</f>
        <v>Production entitlements (in-kind or cash) (1415E3)</v>
      </c>
      <c r="F37" s="217" t="s">
        <v>611</v>
      </c>
      <c r="G37" s="217" t="s">
        <v>432</v>
      </c>
      <c r="H37" s="217" t="s">
        <v>623</v>
      </c>
      <c r="I37" s="217" t="s">
        <v>300</v>
      </c>
      <c r="J37" s="261">
        <v>30608738848806</v>
      </c>
      <c r="K37" s="217" t="s">
        <v>89</v>
      </c>
      <c r="L37" s="217"/>
      <c r="M37" s="217"/>
      <c r="N37" s="217"/>
      <c r="O37" s="217"/>
      <c r="P37" s="217"/>
      <c r="Q37" s="217"/>
      <c r="R37" s="217"/>
      <c r="S37" s="217"/>
      <c r="T37" s="247"/>
    </row>
    <row r="38" spans="2:20">
      <c r="B38" s="169" t="str">
        <f>IFERROR(VLOOKUP(Government_revenues_table[[#This Row],[GFS Classification]],Table6_GFS_codes_classification[],COLUMNS($F:F)+3,FALSE),"Do not enter data")</f>
        <v>Other revenue (14E)</v>
      </c>
      <c r="C38" s="169" t="str">
        <f>IFERROR(VLOOKUP(Government_revenues_table[[#This Row],[GFS Classification]],Table6_GFS_codes_classification[],COLUMNS($F:G)+3,FALSE),"Do not enter data")</f>
        <v>Property income (141E)</v>
      </c>
      <c r="D38" s="169" t="str">
        <f>IFERROR(VLOOKUP(Government_revenues_table[[#This Row],[GFS Classification]],Table6_GFS_codes_classification[],COLUMNS($F:H)+3,FALSE),"Do not enter data")</f>
        <v>Rent (1415E)</v>
      </c>
      <c r="E38" s="169" t="str">
        <f>IFERROR(VLOOKUP(Government_revenues_table[[#This Row],[GFS Classification]],Table6_GFS_codes_classification[],COLUMNS($F:I)+3,FALSE),"Do not enter data")</f>
        <v>Other rent payments (1415E5)</v>
      </c>
      <c r="F38" s="217" t="s">
        <v>624</v>
      </c>
      <c r="G38" s="217" t="s">
        <v>432</v>
      </c>
      <c r="H38" s="217" t="s">
        <v>625</v>
      </c>
      <c r="I38" s="217" t="s">
        <v>300</v>
      </c>
      <c r="J38" s="260">
        <v>583599422357</v>
      </c>
      <c r="K38" s="217" t="s">
        <v>89</v>
      </c>
      <c r="L38" s="217"/>
      <c r="M38" s="217"/>
      <c r="N38" s="217"/>
      <c r="O38" s="217"/>
      <c r="P38" s="217"/>
      <c r="Q38" s="217"/>
      <c r="R38" s="217"/>
      <c r="S38" s="217"/>
      <c r="T38" s="248"/>
    </row>
    <row r="39" spans="2:20">
      <c r="B39" s="169" t="str">
        <f>IFERROR(VLOOKUP(Government_revenues_table[[#This Row],[GFS Classification]],Table6_GFS_codes_classification[],COLUMNS($F:F)+3,FALSE),"Do not enter data")</f>
        <v>Other revenue (14E)</v>
      </c>
      <c r="C39" s="169" t="str">
        <f>IFERROR(VLOOKUP(Government_revenues_table[[#This Row],[GFS Classification]],Table6_GFS_codes_classification[],COLUMNS($F:G)+3,FALSE),"Do not enter data")</f>
        <v>Voluntary transfers to government (donations) (144E1)</v>
      </c>
      <c r="D39" s="169" t="str">
        <f>IFERROR(VLOOKUP(Government_revenues_table[[#This Row],[GFS Classification]],Table6_GFS_codes_classification[],COLUMNS($F:H)+3,FALSE),"Do not enter data")</f>
        <v>Voluntary transfers to government (donations) (144E1)</v>
      </c>
      <c r="E39" s="169" t="str">
        <f>IFERROR(VLOOKUP(Government_revenues_table[[#This Row],[GFS Classification]],Table6_GFS_codes_classification[],COLUMNS($F:I)+3,FALSE),"Do not enter data")</f>
        <v>Voluntary transfers to government (donations) (144E1)</v>
      </c>
      <c r="F39" s="217" t="s">
        <v>616</v>
      </c>
      <c r="G39" s="217" t="s">
        <v>432</v>
      </c>
      <c r="H39" s="217" t="s">
        <v>626</v>
      </c>
      <c r="I39" s="217" t="s">
        <v>302</v>
      </c>
      <c r="J39" s="246" t="s">
        <v>86</v>
      </c>
      <c r="K39" s="217" t="s">
        <v>89</v>
      </c>
      <c r="L39" s="217"/>
      <c r="M39" s="217"/>
      <c r="N39" s="217"/>
      <c r="O39" s="217"/>
      <c r="P39" s="217"/>
      <c r="Q39" s="217"/>
      <c r="R39" s="247"/>
      <c r="S39" s="217"/>
      <c r="T39" s="217"/>
    </row>
    <row r="40" spans="2:20">
      <c r="B40" s="169" t="str">
        <f>IFERROR(VLOOKUP(Government_revenues_table[[#This Row],[GFS Classification]],Table6_GFS_codes_classification[],COLUMNS($F:F)+3,FALSE),"Do not enter data")</f>
        <v>Other revenue (14E)</v>
      </c>
      <c r="C40" s="169" t="str">
        <f>IFERROR(VLOOKUP(Government_revenues_table[[#This Row],[GFS Classification]],Table6_GFS_codes_classification[],COLUMNS($F:G)+3,FALSE),"Do not enter data")</f>
        <v>Property income (141E)</v>
      </c>
      <c r="D40" s="169" t="str">
        <f>IFERROR(VLOOKUP(Government_revenues_table[[#This Row],[GFS Classification]],Table6_GFS_codes_classification[],COLUMNS($F:H)+3,FALSE),"Do not enter data")</f>
        <v>Rent (1415E)</v>
      </c>
      <c r="E40" s="169" t="str">
        <f>IFERROR(VLOOKUP(Government_revenues_table[[#This Row],[GFS Classification]],Table6_GFS_codes_classification[],COLUMNS($F:I)+3,FALSE),"Do not enter data")</f>
        <v>Production entitlements (in-kind or cash) (1415E3)</v>
      </c>
      <c r="F40" s="217" t="s">
        <v>611</v>
      </c>
      <c r="G40" s="217" t="s">
        <v>432</v>
      </c>
      <c r="H40" s="217" t="s">
        <v>627</v>
      </c>
      <c r="I40" s="217"/>
      <c r="J40" s="246" t="s">
        <v>86</v>
      </c>
      <c r="K40" s="217" t="s">
        <v>89</v>
      </c>
      <c r="L40" s="217"/>
      <c r="M40" s="217"/>
      <c r="N40" s="217"/>
      <c r="O40" s="217"/>
      <c r="P40" s="217"/>
      <c r="Q40" s="217"/>
      <c r="R40" s="248"/>
      <c r="S40" s="217"/>
      <c r="T40" s="247"/>
    </row>
    <row r="41" spans="2:20">
      <c r="B41" s="169" t="str">
        <f>IFERROR(VLOOKUP(Government_revenues_table[[#This Row],[GFS Classification]],Table6_GFS_codes_classification[],COLUMNS($F:F)+3,FALSE),"Do not enter data")</f>
        <v>Other revenue (14E)</v>
      </c>
      <c r="C41" s="169" t="str">
        <f>IFERROR(VLOOKUP(Government_revenues_table[[#This Row],[GFS Classification]],Table6_GFS_codes_classification[],COLUMNS($F:G)+3,FALSE),"Do not enter data")</f>
        <v>Property income (141E)</v>
      </c>
      <c r="D41" s="169" t="str">
        <f>IFERROR(VLOOKUP(Government_revenues_table[[#This Row],[GFS Classification]],Table6_GFS_codes_classification[],COLUMNS($F:H)+3,FALSE),"Do not enter data")</f>
        <v>Rent (1415E)</v>
      </c>
      <c r="E41" s="169" t="str">
        <f>IFERROR(VLOOKUP(Government_revenues_table[[#This Row],[GFS Classification]],Table6_GFS_codes_classification[],COLUMNS($F:I)+3,FALSE),"Do not enter data")</f>
        <v>Production entitlements (in-kind or cash) (1415E3)</v>
      </c>
      <c r="F41" s="217" t="s">
        <v>628</v>
      </c>
      <c r="G41" s="217" t="s">
        <v>432</v>
      </c>
      <c r="H41" s="217" t="s">
        <v>629</v>
      </c>
      <c r="I41" s="217" t="s">
        <v>630</v>
      </c>
      <c r="J41" s="254">
        <v>6180811096</v>
      </c>
      <c r="K41" s="217" t="s">
        <v>89</v>
      </c>
      <c r="L41" s="217"/>
      <c r="M41" s="217"/>
      <c r="N41" s="217"/>
      <c r="O41" s="217"/>
      <c r="P41" s="217"/>
      <c r="Q41" s="217"/>
      <c r="R41" s="248"/>
      <c r="S41" s="217"/>
      <c r="T41" s="248"/>
    </row>
    <row r="42" spans="2:20">
      <c r="B42" s="171" t="str">
        <f>IFERROR(VLOOKUP(Government_revenues_table[[#This Row],[GFS Classification]],Table6_GFS_codes_classification[],COLUMNS($F:F)+3,FALSE),"Do not enter data")</f>
        <v>Taxes (11E)</v>
      </c>
      <c r="C42" s="171" t="str">
        <f>IFERROR(VLOOKUP(Government_revenues_table[[#This Row],[GFS Classification]],Table6_GFS_codes_classification[],COLUMNS($F:G)+3,FALSE),"Do not enter data")</f>
        <v>Taxes on property (113E)</v>
      </c>
      <c r="D42" s="171" t="str">
        <f>IFERROR(VLOOKUP(Government_revenues_table[[#This Row],[GFS Classification]],Table6_GFS_codes_classification[],COLUMNS($F:H)+3,FALSE),"Do not enter data")</f>
        <v>Taxes on property (113E)</v>
      </c>
      <c r="E42" s="171" t="str">
        <f>IFERROR(VLOOKUP(Government_revenues_table[[#This Row],[GFS Classification]],Table6_GFS_codes_classification[],COLUMNS($F:I)+3,FALSE),"Do not enter data")</f>
        <v>Taxes on property (113E)</v>
      </c>
      <c r="F42" s="217" t="s">
        <v>602</v>
      </c>
      <c r="G42" s="217" t="s">
        <v>432</v>
      </c>
      <c r="H42" s="217" t="s">
        <v>631</v>
      </c>
      <c r="I42" s="217" t="s">
        <v>299</v>
      </c>
      <c r="J42" s="246" t="s">
        <v>86</v>
      </c>
      <c r="K42" s="217" t="s">
        <v>573</v>
      </c>
      <c r="L42" s="217"/>
      <c r="M42" s="217"/>
      <c r="N42" s="217"/>
      <c r="O42" s="217"/>
      <c r="P42" s="217"/>
      <c r="Q42" s="217"/>
      <c r="R42" s="248"/>
      <c r="S42" s="217"/>
      <c r="T42" s="247"/>
    </row>
    <row r="43" spans="2:20">
      <c r="B43" s="169" t="str">
        <f>IFERROR(VLOOKUP(Government_revenues_table[[#This Row],[GFS Classification]],Table6_GFS_codes_classification[],COLUMNS($F:F)+3,FALSE),"Do not enter data")</f>
        <v>&lt;Choose from menu&gt;</v>
      </c>
      <c r="C43" s="169" t="str">
        <f>IFERROR(VLOOKUP(Government_revenues_table[[#This Row],[GFS Classification]],Table6_GFS_codes_classification[],COLUMNS($F:G)+3,FALSE),"Do not enter data")</f>
        <v>&lt;Choose from menu&gt;</v>
      </c>
      <c r="D43" s="169" t="str">
        <f>IFERROR(VLOOKUP(Government_revenues_table[[#This Row],[GFS Classification]],Table6_GFS_codes_classification[],COLUMNS($F:H)+3,FALSE),"Do not enter data")</f>
        <v>&lt;Choose from menu&gt;</v>
      </c>
      <c r="E43" s="169" t="str">
        <f>IFERROR(VLOOKUP(Government_revenues_table[[#This Row],[GFS Classification]],Table6_GFS_codes_classification[],COLUMNS($F:I)+3,FALSE),"Do not enter data")</f>
        <v>&lt;Choose from menu&gt;</v>
      </c>
      <c r="F43" s="217" t="s">
        <v>632</v>
      </c>
      <c r="G43" s="217" t="s">
        <v>633</v>
      </c>
      <c r="H43" s="217" t="s">
        <v>634</v>
      </c>
      <c r="I43" s="217" t="s">
        <v>630</v>
      </c>
      <c r="J43" s="246" t="s">
        <v>86</v>
      </c>
      <c r="K43" s="217" t="s">
        <v>573</v>
      </c>
      <c r="L43" s="217"/>
      <c r="M43" s="217"/>
      <c r="N43" s="217"/>
      <c r="O43" s="217"/>
      <c r="P43" s="217"/>
      <c r="Q43" s="217"/>
      <c r="R43" s="217"/>
      <c r="S43" s="217"/>
      <c r="T43" s="217"/>
    </row>
    <row r="44" spans="2:20">
      <c r="B44" s="169" t="str">
        <f>IFERROR(VLOOKUP(Government_revenues_table[[#This Row],[GFS Classification]],Table6_GFS_codes_classification[],COLUMNS($F:F)+3,FALSE),"Do not enter data")</f>
        <v>&lt;Choose from menu&gt;</v>
      </c>
      <c r="C44" s="169" t="str">
        <f>IFERROR(VLOOKUP(Government_revenues_table[[#This Row],[GFS Classification]],Table6_GFS_codes_classification[],COLUMNS($F:G)+3,FALSE),"Do not enter data")</f>
        <v>&lt;Choose from menu&gt;</v>
      </c>
      <c r="D44" s="169" t="str">
        <f>IFERROR(VLOOKUP(Government_revenues_table[[#This Row],[GFS Classification]],Table6_GFS_codes_classification[],COLUMNS($F:H)+3,FALSE),"Do not enter data")</f>
        <v>&lt;Choose from menu&gt;</v>
      </c>
      <c r="E44" s="169" t="str">
        <f>IFERROR(VLOOKUP(Government_revenues_table[[#This Row],[GFS Classification]],Table6_GFS_codes_classification[],COLUMNS($F:I)+3,FALSE),"Do not enter data")</f>
        <v>&lt;Choose from menu&gt;</v>
      </c>
      <c r="F44" s="217" t="s">
        <v>632</v>
      </c>
      <c r="G44" s="217" t="s">
        <v>633</v>
      </c>
      <c r="H44" s="217" t="s">
        <v>634</v>
      </c>
      <c r="I44" s="217" t="s">
        <v>630</v>
      </c>
      <c r="J44" s="246" t="s">
        <v>86</v>
      </c>
      <c r="K44" s="217" t="s">
        <v>573</v>
      </c>
      <c r="L44" s="217"/>
      <c r="M44" s="217"/>
      <c r="N44" s="217"/>
      <c r="O44" s="217"/>
      <c r="P44" s="217"/>
      <c r="Q44" s="217"/>
      <c r="R44" s="217"/>
      <c r="S44" s="217"/>
      <c r="T44" s="248"/>
    </row>
    <row r="45" spans="2:20">
      <c r="B45" s="169" t="str">
        <f>IFERROR(VLOOKUP(Government_revenues_table[[#This Row],[GFS Classification]],Table6_GFS_codes_classification[],COLUMNS($F:F)+3,FALSE),"Do not enter data")</f>
        <v>Do not enter data</v>
      </c>
      <c r="C45" s="169" t="str">
        <f>IFERROR(VLOOKUP(Government_revenues_table[[#This Row],[GFS Classification]],Table6_GFS_codes_classification[],COLUMNS($F:G)+3,FALSE),"Do not enter data")</f>
        <v>Do not enter data</v>
      </c>
      <c r="D45" s="169" t="str">
        <f>IFERROR(VLOOKUP(Government_revenues_table[[#This Row],[GFS Classification]],Table6_GFS_codes_classification[],COLUMNS($F:H)+3,FALSE),"Do not enter data")</f>
        <v>Do not enter data</v>
      </c>
      <c r="E45" s="169" t="str">
        <f>IFERROR(VLOOKUP(Government_revenues_table[[#This Row],[GFS Classification]],Table6_GFS_codes_classification[],COLUMNS($F:I)+3,FALSE),"Do not enter data")</f>
        <v>Do not enter data</v>
      </c>
      <c r="F45" s="165" t="s">
        <v>306</v>
      </c>
      <c r="G45" s="217"/>
      <c r="H45" s="217"/>
      <c r="I45" s="217"/>
      <c r="J45" s="246" t="s">
        <v>86</v>
      </c>
      <c r="K45" s="217" t="s">
        <v>573</v>
      </c>
      <c r="L45" s="217"/>
      <c r="M45" s="217"/>
      <c r="N45" s="217"/>
      <c r="O45" s="217"/>
      <c r="P45" s="217"/>
      <c r="Q45" s="217"/>
      <c r="R45" s="217"/>
      <c r="S45" s="217"/>
      <c r="T45" s="217"/>
    </row>
    <row r="46" spans="2:20" ht="15.6" thickBot="1">
      <c r="B46" s="217"/>
      <c r="C46" s="217"/>
      <c r="D46" s="217"/>
      <c r="E46" s="217"/>
      <c r="F46" s="217"/>
      <c r="G46" s="217"/>
      <c r="H46" s="217"/>
      <c r="I46" s="217"/>
      <c r="J46" s="217"/>
      <c r="K46" s="217"/>
      <c r="L46" s="217"/>
      <c r="M46" s="217"/>
      <c r="N46" s="217"/>
      <c r="O46" s="217"/>
      <c r="P46" s="217"/>
      <c r="Q46" s="217"/>
      <c r="R46" s="217"/>
      <c r="S46" s="217"/>
      <c r="T46" s="217"/>
    </row>
    <row r="47" spans="2:20" ht="16.5" thickBot="1">
      <c r="B47" s="217"/>
      <c r="C47" s="217"/>
      <c r="D47" s="217"/>
      <c r="E47" s="217"/>
      <c r="F47" s="217"/>
      <c r="G47" s="217"/>
      <c r="H47" s="217"/>
      <c r="I47" s="211" t="s">
        <v>635</v>
      </c>
      <c r="J47" s="168">
        <f>SUMIF(Government_revenues_table[Currency],"USD",Government_revenues_table[Revenue value])+(IFERROR(SUMIF(Government_revenues_table[Currency],"&lt;&gt;USD",Government_revenues_table[Revenue value])/'Part 1 - About'!$E$45,0))</f>
        <v>0</v>
      </c>
      <c r="K47" s="217"/>
      <c r="L47" s="217"/>
      <c r="M47" s="217"/>
      <c r="N47" s="217"/>
      <c r="O47" s="217"/>
      <c r="P47" s="217"/>
      <c r="Q47" s="217"/>
      <c r="R47" s="217"/>
      <c r="S47" s="217"/>
      <c r="T47" s="248"/>
    </row>
    <row r="48" spans="2:20" ht="21" customHeight="1" thickBot="1">
      <c r="B48" s="217"/>
      <c r="C48" s="217"/>
      <c r="D48" s="217"/>
      <c r="E48" s="217"/>
      <c r="F48" s="217"/>
      <c r="G48" s="217"/>
      <c r="H48" s="217"/>
      <c r="I48" s="12"/>
      <c r="J48" s="247"/>
      <c r="K48" s="217"/>
      <c r="L48" s="217"/>
      <c r="M48" s="217"/>
      <c r="N48" s="217"/>
      <c r="O48" s="217"/>
      <c r="P48" s="217"/>
      <c r="Q48" s="217"/>
      <c r="R48" s="217"/>
      <c r="S48" s="217"/>
      <c r="T48" s="217"/>
    </row>
    <row r="49" spans="6:20" ht="16.5" thickBot="1">
      <c r="F49" s="217"/>
      <c r="G49" s="217"/>
      <c r="H49" s="217"/>
      <c r="I49" s="211" t="str">
        <f>"Total in "&amp;'Part 1 - About'!E44</f>
        <v>Total in IDR</v>
      </c>
      <c r="J49" s="168">
        <f>IF('Part 1 - About'!$E$44="USD",0,SUMIF(Government_revenues_table[Currency],'Part 1 - About'!$E$44,Government_revenues_table[Revenue value]))+(IFERROR(SUMIF(Government_revenues_table[Currency],"USD",Government_revenues_table[Revenue value])*'Part 1 - About'!$E$45,0))</f>
        <v>183489127968872.06</v>
      </c>
      <c r="K49" s="217"/>
      <c r="L49" s="217"/>
      <c r="M49" s="217"/>
      <c r="N49" s="217"/>
      <c r="O49" s="217"/>
      <c r="P49" s="217"/>
      <c r="Q49" s="217"/>
      <c r="R49" s="217"/>
      <c r="S49" s="217"/>
      <c r="T49" s="217"/>
    </row>
    <row r="53" spans="6:20" ht="22.5">
      <c r="F53" s="164" t="s">
        <v>636</v>
      </c>
      <c r="G53" s="164"/>
      <c r="H53" s="183"/>
      <c r="I53" s="183"/>
      <c r="J53" s="183"/>
      <c r="K53" s="183"/>
      <c r="L53" s="217"/>
      <c r="M53" s="217"/>
      <c r="N53" s="217"/>
      <c r="O53" s="217"/>
      <c r="P53" s="217"/>
      <c r="Q53" s="217"/>
      <c r="R53" s="217"/>
      <c r="S53" s="217"/>
      <c r="T53" s="217"/>
    </row>
    <row r="54" spans="6:20">
      <c r="F54" s="172" t="s">
        <v>637</v>
      </c>
      <c r="G54" s="173"/>
      <c r="H54" s="173"/>
      <c r="I54" s="173"/>
      <c r="J54" s="174"/>
      <c r="K54" s="173"/>
      <c r="L54" s="217"/>
      <c r="M54" s="217"/>
      <c r="N54" s="217"/>
      <c r="O54" s="217"/>
      <c r="P54" s="217"/>
      <c r="Q54" s="217"/>
      <c r="R54" s="217"/>
      <c r="S54" s="217"/>
      <c r="T54" s="217"/>
    </row>
    <row r="55" spans="6:20">
      <c r="F55" s="172"/>
      <c r="G55" s="173"/>
      <c r="H55" s="173"/>
      <c r="I55" s="173"/>
      <c r="J55" s="174"/>
      <c r="K55" s="173"/>
      <c r="L55" s="217"/>
      <c r="M55" s="217"/>
      <c r="N55" s="217"/>
      <c r="O55" s="217"/>
      <c r="P55" s="217"/>
      <c r="Q55" s="217"/>
      <c r="R55" s="217"/>
      <c r="S55" s="217"/>
      <c r="T55" s="217"/>
    </row>
    <row r="56" spans="6:20">
      <c r="F56" s="172"/>
      <c r="G56" s="173"/>
      <c r="H56" s="173"/>
      <c r="I56" s="173"/>
      <c r="J56" s="174"/>
      <c r="K56" s="173"/>
      <c r="L56" s="217"/>
      <c r="M56" s="217"/>
      <c r="N56" s="217"/>
      <c r="O56" s="217"/>
      <c r="P56" s="217"/>
      <c r="Q56" s="217"/>
      <c r="R56" s="217"/>
      <c r="S56" s="217"/>
      <c r="T56" s="217"/>
    </row>
    <row r="57" spans="6:20">
      <c r="F57" s="172" t="s">
        <v>638</v>
      </c>
      <c r="G57" s="173" t="s">
        <v>639</v>
      </c>
      <c r="H57" s="173"/>
      <c r="I57" s="173"/>
      <c r="J57" s="174"/>
      <c r="K57" s="173"/>
      <c r="L57" s="217"/>
      <c r="M57" s="217"/>
      <c r="N57" s="217"/>
      <c r="O57" s="217"/>
      <c r="P57" s="217"/>
      <c r="Q57" s="217"/>
      <c r="R57" s="217"/>
      <c r="S57" s="217"/>
      <c r="T57" s="217"/>
    </row>
    <row r="58" spans="6:20">
      <c r="F58" s="172" t="s">
        <v>640</v>
      </c>
      <c r="G58" s="173" t="s">
        <v>641</v>
      </c>
      <c r="H58" s="173"/>
      <c r="I58" s="173"/>
      <c r="J58" s="174"/>
      <c r="K58" s="173"/>
      <c r="L58" s="217"/>
      <c r="M58" s="217"/>
      <c r="N58" s="217"/>
      <c r="O58" s="217"/>
      <c r="P58" s="217"/>
      <c r="Q58" s="217"/>
      <c r="R58" s="217"/>
      <c r="S58" s="217"/>
      <c r="T58" s="217"/>
    </row>
    <row r="59" spans="6:20">
      <c r="F59" s="172"/>
      <c r="G59" s="175" t="s">
        <v>317</v>
      </c>
      <c r="H59" s="175" t="s">
        <v>592</v>
      </c>
      <c r="I59" s="175" t="s">
        <v>593</v>
      </c>
      <c r="J59" s="176" t="s">
        <v>594</v>
      </c>
      <c r="K59" s="175" t="s">
        <v>572</v>
      </c>
      <c r="L59" s="217"/>
      <c r="M59" s="217"/>
      <c r="N59" s="217"/>
      <c r="O59" s="217"/>
      <c r="P59" s="217"/>
      <c r="Q59" s="217"/>
      <c r="R59" s="217"/>
      <c r="S59" s="217"/>
      <c r="T59" s="217"/>
    </row>
    <row r="60" spans="6:20">
      <c r="F60" s="172"/>
      <c r="G60" s="177" t="s">
        <v>79</v>
      </c>
      <c r="H60" s="177" t="s">
        <v>642</v>
      </c>
      <c r="I60" s="177" t="s">
        <v>643</v>
      </c>
      <c r="J60" s="178"/>
      <c r="K60" s="179" t="s">
        <v>185</v>
      </c>
      <c r="L60" s="217"/>
      <c r="M60" s="217"/>
      <c r="N60" s="217"/>
      <c r="O60" s="217"/>
      <c r="P60" s="217"/>
      <c r="Q60" s="217"/>
      <c r="R60" s="217"/>
      <c r="S60" s="217"/>
      <c r="T60" s="217"/>
    </row>
    <row r="61" spans="6:20">
      <c r="F61" s="172"/>
      <c r="G61" s="173" t="s">
        <v>432</v>
      </c>
      <c r="H61" s="173" t="s">
        <v>644</v>
      </c>
      <c r="I61" s="173" t="s">
        <v>643</v>
      </c>
      <c r="J61" s="174"/>
      <c r="K61" s="173" t="s">
        <v>185</v>
      </c>
      <c r="L61" s="217"/>
      <c r="M61" s="217"/>
      <c r="N61" s="217"/>
      <c r="O61" s="217"/>
      <c r="P61" s="217"/>
      <c r="Q61" s="217"/>
      <c r="R61" s="217"/>
      <c r="S61" s="217"/>
      <c r="T61" s="217"/>
    </row>
    <row r="62" spans="6:20" ht="15.6" thickBot="1">
      <c r="F62" s="172"/>
      <c r="G62" s="180" t="s">
        <v>645</v>
      </c>
      <c r="H62" s="180"/>
      <c r="I62" s="180"/>
      <c r="J62" s="181"/>
      <c r="K62" s="180" t="s">
        <v>185</v>
      </c>
      <c r="L62" s="217"/>
      <c r="M62" s="217"/>
      <c r="N62" s="217"/>
      <c r="O62" s="217"/>
      <c r="P62" s="217"/>
      <c r="Q62" s="217"/>
      <c r="R62" s="217"/>
      <c r="S62" s="217"/>
      <c r="T62" s="217"/>
    </row>
    <row r="63" spans="6:20" ht="15.6" thickTop="1">
      <c r="F63" s="172" t="s">
        <v>646</v>
      </c>
      <c r="G63" s="173" t="s">
        <v>647</v>
      </c>
      <c r="H63" s="173"/>
      <c r="I63" s="173"/>
      <c r="J63" s="174"/>
      <c r="K63" s="173"/>
      <c r="L63" s="217"/>
      <c r="M63" s="217"/>
      <c r="N63" s="217"/>
      <c r="O63" s="217"/>
      <c r="P63" s="217"/>
      <c r="Q63" s="217"/>
      <c r="R63" s="217"/>
      <c r="S63" s="217"/>
      <c r="T63" s="217"/>
    </row>
    <row r="64" spans="6:20">
      <c r="F64" s="172" t="s">
        <v>648</v>
      </c>
      <c r="G64" s="173" t="s">
        <v>647</v>
      </c>
      <c r="H64" s="173"/>
      <c r="I64" s="173"/>
      <c r="J64" s="174"/>
      <c r="K64" s="173"/>
      <c r="L64" s="217"/>
      <c r="M64" s="217"/>
      <c r="N64" s="217"/>
      <c r="O64" s="217"/>
      <c r="P64" s="217"/>
      <c r="Q64" s="217"/>
      <c r="R64" s="217"/>
      <c r="S64" s="217"/>
      <c r="T64" s="217"/>
    </row>
    <row r="65" spans="6:14">
      <c r="F65" s="172" t="s">
        <v>649</v>
      </c>
      <c r="G65" s="173" t="s">
        <v>647</v>
      </c>
      <c r="H65" s="173"/>
      <c r="I65" s="173"/>
      <c r="J65" s="174"/>
      <c r="K65" s="173"/>
      <c r="L65" s="217"/>
      <c r="M65" s="217"/>
      <c r="N65" s="217"/>
    </row>
    <row r="66" spans="6:14">
      <c r="F66" s="172"/>
      <c r="G66" s="173"/>
      <c r="H66" s="173"/>
      <c r="I66" s="173"/>
      <c r="J66" s="174"/>
      <c r="K66" s="173"/>
      <c r="L66" s="217"/>
      <c r="M66" s="217"/>
      <c r="N66" s="217"/>
    </row>
    <row r="67" spans="6:14">
      <c r="F67" s="172"/>
      <c r="G67" s="173"/>
      <c r="H67" s="173"/>
      <c r="I67" s="173"/>
      <c r="J67" s="174"/>
      <c r="K67" s="173"/>
      <c r="L67" s="217"/>
      <c r="M67" s="217"/>
      <c r="N67" s="217"/>
    </row>
    <row r="68" spans="6:14" ht="18.75" customHeight="1">
      <c r="F68" s="172"/>
      <c r="G68" s="173"/>
      <c r="H68" s="173"/>
      <c r="I68" s="173"/>
      <c r="J68" s="174"/>
      <c r="K68" s="173"/>
      <c r="L68" s="217"/>
      <c r="M68" s="217"/>
      <c r="N68" s="217"/>
    </row>
    <row r="69" spans="6:14" ht="15.75" customHeight="1">
      <c r="F69" s="172"/>
      <c r="G69" s="173"/>
      <c r="H69" s="173"/>
      <c r="I69" s="173"/>
      <c r="J69" s="174"/>
      <c r="K69" s="173"/>
      <c r="L69" s="217"/>
      <c r="M69" s="217"/>
      <c r="N69" s="217"/>
    </row>
    <row r="70" spans="6:14">
      <c r="F70" s="172"/>
      <c r="G70" s="173"/>
      <c r="H70" s="173"/>
      <c r="I70" s="173"/>
      <c r="J70" s="174"/>
      <c r="K70" s="173"/>
      <c r="L70" s="217"/>
      <c r="M70" s="217"/>
      <c r="N70" s="217"/>
    </row>
    <row r="71" spans="6:14">
      <c r="F71" s="172"/>
      <c r="G71" s="173"/>
      <c r="H71" s="173"/>
      <c r="I71" s="173"/>
      <c r="J71" s="174"/>
      <c r="K71" s="173"/>
      <c r="L71" s="217"/>
      <c r="M71" s="217"/>
      <c r="N71" s="217"/>
    </row>
    <row r="72" spans="6:14">
      <c r="F72" s="25"/>
      <c r="G72" s="25"/>
      <c r="H72" s="25"/>
      <c r="I72" s="25"/>
      <c r="J72" s="25"/>
      <c r="K72" s="25"/>
      <c r="L72" s="217"/>
      <c r="M72" s="217"/>
      <c r="N72" s="217"/>
    </row>
    <row r="73" spans="6:14" ht="15.75" customHeight="1" thickBot="1">
      <c r="F73" s="306"/>
      <c r="G73" s="306"/>
      <c r="H73" s="306"/>
      <c r="I73" s="306"/>
      <c r="J73" s="306"/>
      <c r="K73" s="306"/>
      <c r="L73" s="306"/>
      <c r="M73" s="306"/>
      <c r="N73" s="306"/>
    </row>
    <row r="74" spans="6:14">
      <c r="F74" s="307"/>
      <c r="G74" s="307"/>
      <c r="H74" s="307"/>
      <c r="I74" s="307"/>
      <c r="J74" s="307"/>
      <c r="K74" s="307"/>
      <c r="L74" s="307"/>
      <c r="M74" s="307"/>
      <c r="N74" s="307"/>
    </row>
    <row r="75" spans="6:14" ht="15.6" thickBot="1">
      <c r="F75" s="287" t="s">
        <v>33</v>
      </c>
      <c r="G75" s="288"/>
      <c r="H75" s="288"/>
      <c r="I75" s="288"/>
      <c r="J75" s="288"/>
      <c r="K75" s="288"/>
      <c r="L75" s="288"/>
      <c r="M75" s="288"/>
      <c r="N75" s="288"/>
    </row>
    <row r="76" spans="6:14">
      <c r="F76" s="289" t="s">
        <v>34</v>
      </c>
      <c r="G76" s="290"/>
      <c r="H76" s="290"/>
      <c r="I76" s="290"/>
      <c r="J76" s="290"/>
      <c r="K76" s="290"/>
      <c r="L76" s="290"/>
      <c r="M76" s="290"/>
      <c r="N76" s="290"/>
    </row>
    <row r="77" spans="6:14" ht="15.6" thickBot="1">
      <c r="F77" s="308"/>
      <c r="G77" s="308"/>
      <c r="H77" s="308"/>
      <c r="I77" s="308"/>
      <c r="J77" s="308"/>
      <c r="K77" s="308"/>
      <c r="L77" s="308"/>
      <c r="M77" s="308"/>
      <c r="N77" s="308"/>
    </row>
    <row r="78" spans="6:14">
      <c r="F78" s="277" t="s">
        <v>35</v>
      </c>
      <c r="G78" s="277"/>
      <c r="H78" s="277"/>
      <c r="I78" s="277"/>
      <c r="J78" s="277"/>
      <c r="K78" s="277"/>
      <c r="L78" s="277"/>
      <c r="M78" s="277"/>
      <c r="N78" s="277"/>
    </row>
    <row r="79" spans="6:14" ht="15.75" customHeight="1">
      <c r="F79" s="266" t="s">
        <v>36</v>
      </c>
      <c r="G79" s="266"/>
      <c r="H79" s="266"/>
      <c r="I79" s="266"/>
      <c r="J79" s="266"/>
      <c r="K79" s="266"/>
      <c r="L79" s="266"/>
      <c r="M79" s="266"/>
      <c r="N79" s="266"/>
    </row>
    <row r="80" spans="6:14">
      <c r="F80" s="277" t="s">
        <v>38</v>
      </c>
      <c r="G80" s="277"/>
      <c r="H80" s="277"/>
      <c r="I80" s="277"/>
      <c r="J80" s="277"/>
      <c r="K80" s="277"/>
      <c r="L80" s="277"/>
      <c r="M80" s="277"/>
      <c r="N80" s="277"/>
    </row>
  </sheetData>
  <sheetProtection insertRows="0"/>
  <protectedRanges>
    <protectedRange algorithmName="SHA-512" hashValue="19r0bVvPR7yZA0UiYij7Tv1CBk3noIABvFePbLhCJ4nk3L6A+Fy+RdPPS3STf+a52x4pG2PQK4FAkXK9epnlIA==" saltValue="gQC4yrLvnbJqxYZ0KSEoZA==" spinCount="100000" sqref="K60 K47 F22:G45 I22:K45" name="Government revenues"/>
  </protectedRanges>
  <mergeCells count="26">
    <mergeCell ref="F77:N77"/>
    <mergeCell ref="F78:N78"/>
    <mergeCell ref="F20:K20"/>
    <mergeCell ref="F16:N16"/>
    <mergeCell ref="P31:U31"/>
    <mergeCell ref="M19:N19"/>
    <mergeCell ref="M27:N27"/>
    <mergeCell ref="M28:N28"/>
    <mergeCell ref="M21:N21"/>
    <mergeCell ref="M22:N26"/>
    <mergeCell ref="F80:N80"/>
    <mergeCell ref="F18:K18"/>
    <mergeCell ref="F8:N8"/>
    <mergeCell ref="F9:N9"/>
    <mergeCell ref="F10:N10"/>
    <mergeCell ref="F11:N11"/>
    <mergeCell ref="F12:N12"/>
    <mergeCell ref="F13:N13"/>
    <mergeCell ref="F14:N14"/>
    <mergeCell ref="F15:N15"/>
    <mergeCell ref="M18:N18"/>
    <mergeCell ref="F73:N73"/>
    <mergeCell ref="F74:N74"/>
    <mergeCell ref="F75:N75"/>
    <mergeCell ref="F79:N79"/>
    <mergeCell ref="F76:N76"/>
  </mergeCells>
  <dataValidations count="11">
    <dataValidation type="list" allowBlank="1" showInputMessage="1" showErrorMessage="1" sqref="K60:K62" xr:uid="{D192E264-08C1-4ABF-8184-48A13724DD23}">
      <formula1>Currency_code_list</formula1>
    </dataValidation>
    <dataValidation type="textLength" allowBlank="1" showInputMessage="1" showErrorMessage="1" errorTitle="Please do not edit these cells" error="Please do not edit these cells" sqref="F53:K54 F21:H21 J21:K21"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72:K72" xr:uid="{B41B3659-95C0-4782-8249-C45F1BA8CF71}">
      <formula1>10000</formula1>
      <formula2>50000</formula2>
    </dataValidation>
    <dataValidation type="list" allowBlank="1" showInputMessage="1" showErrorMessage="1" promptTitle="Receiving government agency" prompt="Input the name of the government recipient here._x000a__x000a_Please refrain from using acronyms, and input complete name" sqref="I22" xr:uid="{57095CD9-1E20-4D31-9AD8-7B9AE2AF9C32}">
      <formula1>Government_entities_list</formula1>
    </dataValidation>
    <dataValidation type="textLength" allowBlank="1" showInputMessage="1" showErrorMessage="1" sqref="L53:N72 B7:K20 F73:N77 B73:E80 B46:H52 K46:N52 I46:J46 J48 I50:J52 A7:A80 L7:N45 O7:O72" xr:uid="{C34C43B0-4B88-4697-A1F8-6046FF94A4E3}">
      <formula1>9999999</formula1>
      <formula2>99999999</formula2>
    </dataValidation>
    <dataValidation type="textLength" allowBlank="1" showInputMessage="1" showErrorMessage="1" errorTitle="Do not edit these cells" error="Please do not edit these cells" sqref="F78:N80" xr:uid="{F2954D87-D339-415D-9481-D75E0A4DEE87}">
      <formula1>9999999</formula1>
      <formula2>99999999</formula2>
    </dataValidation>
    <dataValidation type="whole" allowBlank="1" showInputMessage="1" showErrorMessage="1" sqref="I47:J47 I49:J49" xr:uid="{89211BE3-9C99-4B00-84AC-51B5A538A063}">
      <formula1>1</formula1>
      <formula2>2</formula2>
    </dataValidation>
    <dataValidation type="list" allowBlank="1" showInputMessage="1" showErrorMessage="1" sqref="F22:F45" xr:uid="{00000000-0002-0000-0300-000003000000}">
      <formula1>GFS_list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45" xr:uid="{D5542179-2FB1-4F51-A9A0-8B4969D42E2C}"/>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45" xr:uid="{E188CC06-04C5-4523-9D0F-33E094E7A8EB}">
      <formula1>0.1</formula1>
      <formula2>0.2</formula2>
    </dataValidation>
  </dataValidations>
  <hyperlinks>
    <hyperlink ref="M19" r:id="rId1" location="r5-1" display="EITI Requirement 5.1" xr:uid="{D1298250-E9A8-4B35-9832-EB42334EC5CC}"/>
    <hyperlink ref="F20" r:id="rId2" location="r4-1" display="EITI Requirement 4.1" xr:uid="{EB616848-9320-443F-A042-28F04868856E}"/>
    <hyperlink ref="F76:J76" r:id="rId3" display="Give us your feedback or report a conflict in the data! Write to us at  data@eiti.org" xr:uid="{75CFFD54-1803-40DD-84A4-A9C2A50A545A}"/>
    <hyperlink ref="F75:J75" r:id="rId4" display="For the latest version of Summary data templates, see  https://eiti.org/summary-data-template" xr:uid="{ECA922EE-70EB-44CD-BCF7-6E5E128D70CD}"/>
    <hyperlink ref="M28:N28" r:id="rId5" display="or, https://www.imf.org/external/np/sta/gfsm/" xr:uid="{284D235A-5255-4F28-9EE1-D745AE57E870}"/>
    <hyperlink ref="M27:N27" r:id="rId6" display="For more guidance, please visit https://eiti.org/summary-data-template" xr:uid="{D9737CA5-4C3E-45EE-957B-235C04309CF3}"/>
  </hyperlinks>
  <pageMargins left="0.7" right="0.7" top="0.75" bottom="0.75" header="0.3" footer="0.3"/>
  <pageSetup paperSize="9" orientation="portrait" r:id="rId7"/>
  <colBreaks count="1" manualBreakCount="1">
    <brk id="12" max="1048575" man="1"/>
  </colBreaks>
  <drawing r:id="rId8"/>
  <tableParts count="1">
    <tablePart r:id="rId9"/>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Lists!$S$2:$S$29</xm:f>
          </x14:formula1>
          <xm:sqref>B22:E45</xm:sqref>
        </x14:dataValidation>
        <x14:dataValidation type="list" allowBlank="1" showInputMessage="1" showErrorMessage="1" promptTitle="Receiving government agency" prompt="Input the name of the government recipient here._x000a__x000a_Please refrain from using acronyms, and input complete name" xr:uid="{FFBD95BE-A7F0-4E90-BFD6-DA32C0F796D7}">
          <x14:formula1>
            <xm:f>'Part 3 - Reporting entities'!$B$15:$B$19</xm:f>
          </x14:formula1>
          <xm:sqref>I23:I45</xm:sqref>
        </x14:dataValidation>
        <x14:dataValidation type="list" allowBlank="1" showInputMessage="1" showErrorMessage="1" promptTitle="Please select sector" prompt="Please select the relevant sector from the list" xr:uid="{6D0425A3-0C8C-45E2-869B-2175D77CA88E}">
          <x14:formula1>
            <xm:f>Lists!$AA$3:$AA$9</xm:f>
          </x14:formula1>
          <xm:sqref>G22:G45</xm:sqref>
        </x14:dataValidation>
        <x14:dataValidation type="list" allowBlank="1" showInputMessage="1" showErrorMessage="1" xr:uid="{84FF5E48-7B81-4123-B271-67A5E717896F}">
          <x14:formula1>
            <xm:f>Lists!$I$11:$I$168</xm:f>
          </x14:formula1>
          <xm:sqref>K22:K45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2:AG1091"/>
  <sheetViews>
    <sheetView showGridLines="0" tabSelected="1" zoomScale="50" zoomScaleNormal="50" workbookViewId="0">
      <selection activeCell="E155" sqref="E155"/>
    </sheetView>
  </sheetViews>
  <sheetFormatPr defaultColWidth="9.140625" defaultRowHeight="14.1"/>
  <cols>
    <col min="1" max="1" width="2.42578125" style="12" customWidth="1"/>
    <col min="2" max="2" width="0.140625" style="12" customWidth="1"/>
    <col min="3" max="3" width="38.28515625" style="12" customWidth="1"/>
    <col min="4" max="4" width="40.5703125" style="12" customWidth="1"/>
    <col min="5" max="5" width="30.5703125" style="12" bestFit="1" customWidth="1"/>
    <col min="6" max="6" width="31.5703125" style="12" customWidth="1"/>
    <col min="7" max="7" width="34.140625" style="12" customWidth="1"/>
    <col min="8" max="8" width="22.85546875" style="12" customWidth="1"/>
    <col min="9" max="9" width="21.5703125" style="12" bestFit="1" customWidth="1"/>
    <col min="10" max="10" width="32.85546875" style="12" customWidth="1"/>
    <col min="11" max="11" width="37.140625" style="12" bestFit="1" customWidth="1"/>
    <col min="12" max="12" width="38.5703125" style="12" bestFit="1" customWidth="1"/>
    <col min="13" max="13" width="26" style="12" bestFit="1" customWidth="1"/>
    <col min="14" max="14" width="16.85546875" style="12" bestFit="1" customWidth="1"/>
    <col min="15" max="15" width="4" style="12" customWidth="1"/>
    <col min="16" max="16" width="9.140625" style="12"/>
    <col min="17" max="33" width="15.85546875" style="12" customWidth="1"/>
    <col min="34" max="16384" width="9.140625" style="12"/>
  </cols>
  <sheetData>
    <row r="2" spans="2:14" s="37" customFormat="1" ht="15">
      <c r="B2" s="217"/>
      <c r="C2" s="278" t="s">
        <v>650</v>
      </c>
      <c r="D2" s="278"/>
      <c r="E2" s="278"/>
      <c r="F2" s="278"/>
      <c r="G2" s="278"/>
      <c r="H2" s="278"/>
      <c r="I2" s="278"/>
      <c r="J2" s="278"/>
      <c r="K2" s="278"/>
      <c r="L2" s="278"/>
      <c r="M2" s="278"/>
      <c r="N2" s="278"/>
    </row>
    <row r="3" spans="2:14" ht="21" customHeight="1">
      <c r="C3" s="315" t="s">
        <v>651</v>
      </c>
      <c r="D3" s="315"/>
      <c r="E3" s="315"/>
      <c r="F3" s="315"/>
      <c r="G3" s="315"/>
      <c r="H3" s="315"/>
      <c r="I3" s="315"/>
      <c r="J3" s="315"/>
      <c r="K3" s="315"/>
      <c r="L3" s="315"/>
      <c r="M3" s="315"/>
      <c r="N3" s="315"/>
    </row>
    <row r="4" spans="2:14" s="37" customFormat="1" ht="15.6" customHeight="1">
      <c r="B4" s="217"/>
      <c r="C4" s="316" t="s">
        <v>652</v>
      </c>
      <c r="D4" s="316"/>
      <c r="E4" s="316"/>
      <c r="F4" s="316"/>
      <c r="G4" s="316"/>
      <c r="H4" s="316"/>
      <c r="I4" s="316"/>
      <c r="J4" s="316"/>
      <c r="K4" s="316"/>
      <c r="L4" s="316"/>
      <c r="M4" s="316"/>
      <c r="N4" s="316"/>
    </row>
    <row r="5" spans="2:14" s="37" customFormat="1" ht="15.6" customHeight="1">
      <c r="B5" s="217"/>
      <c r="C5" s="316" t="s">
        <v>653</v>
      </c>
      <c r="D5" s="316"/>
      <c r="E5" s="316"/>
      <c r="F5" s="316"/>
      <c r="G5" s="316"/>
      <c r="H5" s="316"/>
      <c r="I5" s="316"/>
      <c r="J5" s="316"/>
      <c r="K5" s="316"/>
      <c r="L5" s="316"/>
      <c r="M5" s="316"/>
      <c r="N5" s="316"/>
    </row>
    <row r="6" spans="2:14" s="37" customFormat="1" ht="15.6" customHeight="1">
      <c r="B6" s="217"/>
      <c r="C6" s="316" t="s">
        <v>654</v>
      </c>
      <c r="D6" s="316"/>
      <c r="E6" s="316"/>
      <c r="F6" s="316"/>
      <c r="G6" s="316"/>
      <c r="H6" s="316"/>
      <c r="I6" s="316"/>
      <c r="J6" s="316"/>
      <c r="K6" s="316"/>
      <c r="L6" s="316"/>
      <c r="M6" s="316"/>
      <c r="N6" s="316"/>
    </row>
    <row r="7" spans="2:14" s="37" customFormat="1" ht="15.6" customHeight="1">
      <c r="B7" s="217"/>
      <c r="C7" s="316" t="s">
        <v>655</v>
      </c>
      <c r="D7" s="316"/>
      <c r="E7" s="316"/>
      <c r="F7" s="316"/>
      <c r="G7" s="316"/>
      <c r="H7" s="316"/>
      <c r="I7" s="316"/>
      <c r="J7" s="316"/>
      <c r="K7" s="316"/>
      <c r="L7" s="316"/>
      <c r="M7" s="316"/>
      <c r="N7" s="316"/>
    </row>
    <row r="8" spans="2:14" s="37" customFormat="1" ht="15.6" customHeight="1">
      <c r="B8" s="217"/>
      <c r="C8" s="316" t="s">
        <v>656</v>
      </c>
      <c r="D8" s="316"/>
      <c r="E8" s="316"/>
      <c r="F8" s="316"/>
      <c r="G8" s="316"/>
      <c r="H8" s="316"/>
      <c r="I8" s="316"/>
      <c r="J8" s="316"/>
      <c r="K8" s="316"/>
      <c r="L8" s="316"/>
      <c r="M8" s="316"/>
      <c r="N8" s="316"/>
    </row>
    <row r="9" spans="2:14" s="37" customFormat="1" ht="15">
      <c r="B9" s="217"/>
      <c r="C9" s="291" t="s">
        <v>289</v>
      </c>
      <c r="D9" s="291"/>
      <c r="E9" s="291"/>
      <c r="F9" s="291"/>
      <c r="G9" s="291"/>
      <c r="H9" s="291"/>
      <c r="I9" s="291"/>
      <c r="J9" s="291"/>
      <c r="K9" s="291"/>
      <c r="L9" s="291"/>
      <c r="M9" s="291"/>
      <c r="N9" s="291"/>
    </row>
    <row r="10" spans="2:14">
      <c r="C10" s="319"/>
      <c r="D10" s="319"/>
      <c r="E10" s="319"/>
      <c r="F10" s="319"/>
      <c r="G10" s="319"/>
      <c r="H10" s="319"/>
      <c r="I10" s="319"/>
      <c r="J10" s="319"/>
      <c r="K10" s="319"/>
      <c r="L10" s="319"/>
      <c r="M10" s="319"/>
      <c r="N10" s="319"/>
    </row>
    <row r="11" spans="2:14" ht="22.5">
      <c r="C11" s="293" t="s">
        <v>657</v>
      </c>
      <c r="D11" s="293"/>
      <c r="E11" s="293"/>
      <c r="F11" s="293"/>
      <c r="G11" s="293"/>
      <c r="H11" s="293"/>
      <c r="I11" s="293"/>
      <c r="J11" s="293"/>
      <c r="K11" s="293"/>
      <c r="L11" s="293"/>
      <c r="M11" s="293"/>
      <c r="N11" s="293"/>
    </row>
    <row r="12" spans="2:14" s="37" customFormat="1" ht="14.25" customHeight="1">
      <c r="B12" s="217"/>
      <c r="C12" s="217"/>
      <c r="D12" s="217"/>
      <c r="E12" s="217"/>
      <c r="F12" s="217"/>
      <c r="G12" s="217"/>
      <c r="H12" s="217"/>
      <c r="I12" s="217"/>
      <c r="J12" s="217"/>
      <c r="K12" s="217"/>
      <c r="L12" s="217"/>
      <c r="M12" s="217"/>
      <c r="N12" s="217"/>
    </row>
    <row r="13" spans="2:14" s="37" customFormat="1" ht="15.75" customHeight="1">
      <c r="B13" s="309" t="s">
        <v>658</v>
      </c>
      <c r="C13" s="309"/>
      <c r="D13" s="309"/>
      <c r="E13" s="309"/>
      <c r="F13" s="309"/>
      <c r="G13" s="309"/>
      <c r="H13" s="309"/>
      <c r="I13" s="309"/>
      <c r="J13" s="309"/>
      <c r="K13" s="309"/>
      <c r="L13" s="309"/>
      <c r="M13" s="309"/>
      <c r="N13" s="309"/>
    </row>
    <row r="14" spans="2:14" s="37" customFormat="1" ht="15">
      <c r="B14" s="217" t="s">
        <v>317</v>
      </c>
      <c r="C14" s="217" t="s">
        <v>659</v>
      </c>
      <c r="D14" s="217" t="s">
        <v>593</v>
      </c>
      <c r="E14" s="217" t="s">
        <v>592</v>
      </c>
      <c r="F14" s="217" t="s">
        <v>660</v>
      </c>
      <c r="G14" s="217" t="s">
        <v>661</v>
      </c>
      <c r="H14" s="217" t="s">
        <v>662</v>
      </c>
      <c r="I14" s="217" t="s">
        <v>663</v>
      </c>
      <c r="J14" s="217" t="s">
        <v>594</v>
      </c>
      <c r="K14" s="217" t="s">
        <v>664</v>
      </c>
      <c r="L14" s="217" t="s">
        <v>665</v>
      </c>
      <c r="M14" s="217" t="s">
        <v>666</v>
      </c>
      <c r="N14" s="217" t="s">
        <v>667</v>
      </c>
    </row>
    <row r="15" spans="2:14" s="37" customFormat="1" ht="15" hidden="1">
      <c r="B15" s="217">
        <f>VLOOKUP(C15,Companies[],3,FALSE)</f>
        <v>0</v>
      </c>
      <c r="C15" s="217" t="s">
        <v>322</v>
      </c>
      <c r="D15" s="217" t="s">
        <v>299</v>
      </c>
      <c r="E15" s="217" t="s">
        <v>668</v>
      </c>
      <c r="F15" s="217" t="s">
        <v>61</v>
      </c>
      <c r="G15" s="217" t="s">
        <v>69</v>
      </c>
      <c r="H15" s="217"/>
      <c r="I15" s="217" t="s">
        <v>185</v>
      </c>
      <c r="J15" s="218">
        <v>156741314.87</v>
      </c>
      <c r="K15" s="217"/>
      <c r="L15" s="217"/>
      <c r="M15" s="217" t="s">
        <v>204</v>
      </c>
      <c r="N15" s="217"/>
    </row>
    <row r="16" spans="2:14" s="37" customFormat="1" ht="15" hidden="1">
      <c r="B16" s="217">
        <f>VLOOKUP(C16,Companies[],3,FALSE)</f>
        <v>0</v>
      </c>
      <c r="C16" s="217" t="s">
        <v>328</v>
      </c>
      <c r="D16" s="217" t="s">
        <v>299</v>
      </c>
      <c r="E16" s="217" t="s">
        <v>668</v>
      </c>
      <c r="F16" s="217" t="s">
        <v>61</v>
      </c>
      <c r="G16" s="217" t="s">
        <v>69</v>
      </c>
      <c r="H16" s="217"/>
      <c r="I16" s="217" t="s">
        <v>185</v>
      </c>
      <c r="J16" s="218">
        <v>1239679.79</v>
      </c>
      <c r="K16" s="217"/>
      <c r="L16" s="217"/>
      <c r="M16" s="217" t="s">
        <v>204</v>
      </c>
      <c r="N16" s="217"/>
    </row>
    <row r="17" spans="2:14" s="37" customFormat="1" ht="15" hidden="1">
      <c r="B17" s="217">
        <f>VLOOKUP(C17,Companies[],3,FALSE)</f>
        <v>0</v>
      </c>
      <c r="C17" s="217" t="s">
        <v>331</v>
      </c>
      <c r="D17" s="217" t="s">
        <v>299</v>
      </c>
      <c r="E17" s="217" t="s">
        <v>668</v>
      </c>
      <c r="F17" s="217" t="s">
        <v>69</v>
      </c>
      <c r="G17" s="217" t="s">
        <v>69</v>
      </c>
      <c r="H17" s="217"/>
      <c r="I17" s="217" t="s">
        <v>185</v>
      </c>
      <c r="J17" s="218">
        <v>130712.28</v>
      </c>
      <c r="K17" s="217"/>
      <c r="L17" s="217"/>
      <c r="M17" s="217" t="s">
        <v>204</v>
      </c>
      <c r="N17" s="217"/>
    </row>
    <row r="18" spans="2:14" s="37" customFormat="1" ht="15" hidden="1">
      <c r="B18" s="217">
        <f>VLOOKUP(C18,Companies[],3,FALSE)</f>
        <v>0</v>
      </c>
      <c r="C18" s="217" t="s">
        <v>332</v>
      </c>
      <c r="D18" s="217" t="s">
        <v>299</v>
      </c>
      <c r="E18" s="217" t="s">
        <v>668</v>
      </c>
      <c r="F18" s="217" t="s">
        <v>69</v>
      </c>
      <c r="G18" s="217" t="s">
        <v>69</v>
      </c>
      <c r="H18" s="217"/>
      <c r="I18" s="217" t="s">
        <v>185</v>
      </c>
      <c r="J18" s="218">
        <v>12396760</v>
      </c>
      <c r="K18" s="217"/>
      <c r="L18" s="217"/>
      <c r="M18" s="217" t="s">
        <v>204</v>
      </c>
      <c r="N18" s="217"/>
    </row>
    <row r="19" spans="2:14" s="37" customFormat="1" ht="15" hidden="1">
      <c r="B19" s="217">
        <f>VLOOKUP(C19,Companies[],3,FALSE)</f>
        <v>0</v>
      </c>
      <c r="C19" s="217" t="s">
        <v>336</v>
      </c>
      <c r="D19" s="217" t="s">
        <v>299</v>
      </c>
      <c r="E19" s="217" t="s">
        <v>668</v>
      </c>
      <c r="F19" s="217" t="s">
        <v>69</v>
      </c>
      <c r="G19" s="217" t="s">
        <v>69</v>
      </c>
      <c r="H19" s="217"/>
      <c r="I19" s="217" t="s">
        <v>185</v>
      </c>
      <c r="J19" s="218">
        <v>34231757.600000001</v>
      </c>
      <c r="K19" s="217"/>
      <c r="L19" s="217"/>
      <c r="M19" s="217" t="s">
        <v>204</v>
      </c>
      <c r="N19" s="217"/>
    </row>
    <row r="20" spans="2:14" s="37" customFormat="1" ht="15" hidden="1">
      <c r="B20" s="217">
        <f>VLOOKUP(C20,Companies[],3,FALSE)</f>
        <v>0</v>
      </c>
      <c r="C20" s="220" t="s">
        <v>342</v>
      </c>
      <c r="D20" s="217" t="s">
        <v>299</v>
      </c>
      <c r="E20" s="217" t="s">
        <v>668</v>
      </c>
      <c r="F20" s="217" t="s">
        <v>69</v>
      </c>
      <c r="G20" s="217" t="s">
        <v>69</v>
      </c>
      <c r="H20" s="217"/>
      <c r="I20" s="217" t="s">
        <v>89</v>
      </c>
      <c r="J20" s="218">
        <v>3692426235569.8398</v>
      </c>
      <c r="K20" s="217"/>
      <c r="L20" s="217"/>
      <c r="M20" s="217" t="s">
        <v>204</v>
      </c>
      <c r="N20" s="217"/>
    </row>
    <row r="21" spans="2:14" s="37" customFormat="1" ht="15" hidden="1">
      <c r="B21" s="217">
        <f>VLOOKUP(C21,Companies[],3,FALSE)</f>
        <v>0</v>
      </c>
      <c r="C21" s="220" t="s">
        <v>342</v>
      </c>
      <c r="D21" s="217" t="s">
        <v>299</v>
      </c>
      <c r="E21" s="217" t="s">
        <v>668</v>
      </c>
      <c r="F21" s="217"/>
      <c r="G21" s="218" t="s">
        <v>69</v>
      </c>
      <c r="H21" s="217"/>
      <c r="I21" s="217" t="s">
        <v>185</v>
      </c>
      <c r="J21" s="218">
        <v>258320010.88357601</v>
      </c>
      <c r="K21" s="217"/>
      <c r="L21" s="217"/>
      <c r="M21" s="217"/>
      <c r="N21" s="217"/>
    </row>
    <row r="22" spans="2:14" s="37" customFormat="1" ht="15" hidden="1">
      <c r="B22" s="217">
        <f>VLOOKUP(C22,Companies[],3,FALSE)</f>
        <v>0</v>
      </c>
      <c r="C22" s="220" t="s">
        <v>344</v>
      </c>
      <c r="D22" s="217" t="s">
        <v>299</v>
      </c>
      <c r="E22" s="217" t="s">
        <v>668</v>
      </c>
      <c r="F22" s="217" t="s">
        <v>69</v>
      </c>
      <c r="G22" s="217" t="s">
        <v>69</v>
      </c>
      <c r="H22" s="217"/>
      <c r="I22" s="217" t="s">
        <v>185</v>
      </c>
      <c r="J22" s="218">
        <v>150919302.18549201</v>
      </c>
      <c r="K22" s="217"/>
      <c r="L22" s="217"/>
      <c r="M22" s="217" t="s">
        <v>204</v>
      </c>
      <c r="N22" s="217"/>
    </row>
    <row r="23" spans="2:14" s="37" customFormat="1" ht="15" hidden="1">
      <c r="B23" s="217">
        <f>VLOOKUP(C23,Companies[],3,FALSE)</f>
        <v>0</v>
      </c>
      <c r="C23" s="220" t="s">
        <v>346</v>
      </c>
      <c r="D23" s="217" t="s">
        <v>299</v>
      </c>
      <c r="E23" s="217" t="s">
        <v>668</v>
      </c>
      <c r="F23" s="217" t="s">
        <v>69</v>
      </c>
      <c r="G23" s="217" t="s">
        <v>69</v>
      </c>
      <c r="H23" s="217"/>
      <c r="I23" s="217" t="s">
        <v>185</v>
      </c>
      <c r="J23" s="218">
        <v>1597421.2741222263</v>
      </c>
      <c r="K23" s="217"/>
      <c r="L23" s="217"/>
      <c r="M23" s="217" t="s">
        <v>204</v>
      </c>
      <c r="N23" s="217"/>
    </row>
    <row r="24" spans="2:14" s="37" customFormat="1" ht="15" hidden="1">
      <c r="B24" s="217">
        <f>VLOOKUP(C24,Companies[],3,FALSE)</f>
        <v>0</v>
      </c>
      <c r="C24" s="220" t="s">
        <v>347</v>
      </c>
      <c r="D24" s="217" t="s">
        <v>299</v>
      </c>
      <c r="E24" s="217" t="s">
        <v>668</v>
      </c>
      <c r="F24" s="217" t="s">
        <v>69</v>
      </c>
      <c r="G24" s="217" t="s">
        <v>69</v>
      </c>
      <c r="H24" s="217"/>
      <c r="I24" s="217" t="s">
        <v>185</v>
      </c>
      <c r="J24" s="218">
        <v>10185782.57</v>
      </c>
      <c r="K24" s="217"/>
      <c r="L24" s="217"/>
      <c r="M24" s="217" t="s">
        <v>204</v>
      </c>
      <c r="N24" s="217"/>
    </row>
    <row r="25" spans="2:14" s="37" customFormat="1" ht="15" hidden="1">
      <c r="B25" s="217">
        <f>VLOOKUP(C25,Companies[],3,FALSE)</f>
        <v>0</v>
      </c>
      <c r="C25" s="220" t="s">
        <v>349</v>
      </c>
      <c r="D25" s="217" t="s">
        <v>299</v>
      </c>
      <c r="E25" s="217" t="s">
        <v>668</v>
      </c>
      <c r="F25" s="217" t="s">
        <v>69</v>
      </c>
      <c r="G25" s="217" t="s">
        <v>69</v>
      </c>
      <c r="H25" s="217"/>
      <c r="I25" s="217" t="s">
        <v>185</v>
      </c>
      <c r="J25" s="218">
        <v>86740083.659999996</v>
      </c>
      <c r="K25" s="217"/>
      <c r="L25" s="217"/>
      <c r="M25" s="217" t="s">
        <v>204</v>
      </c>
      <c r="N25" s="217"/>
    </row>
    <row r="26" spans="2:14" s="37" customFormat="1" ht="15" hidden="1">
      <c r="B26" s="217">
        <f>VLOOKUP(C26,Companies[],3,FALSE)</f>
        <v>0</v>
      </c>
      <c r="C26" s="220" t="s">
        <v>351</v>
      </c>
      <c r="D26" s="217" t="s">
        <v>299</v>
      </c>
      <c r="E26" s="217" t="s">
        <v>668</v>
      </c>
      <c r="F26" s="217" t="s">
        <v>69</v>
      </c>
      <c r="G26" s="217" t="s">
        <v>69</v>
      </c>
      <c r="H26" s="217"/>
      <c r="I26" s="217" t="s">
        <v>185</v>
      </c>
      <c r="J26" s="218">
        <v>21617411.030000001</v>
      </c>
      <c r="K26" s="217"/>
      <c r="L26" s="217"/>
      <c r="M26" s="217" t="s">
        <v>204</v>
      </c>
      <c r="N26" s="217"/>
    </row>
    <row r="27" spans="2:14" s="37" customFormat="1" ht="15" hidden="1">
      <c r="B27" s="217">
        <f>VLOOKUP(C27,Companies[],3,FALSE)</f>
        <v>0</v>
      </c>
      <c r="C27" s="220" t="s">
        <v>353</v>
      </c>
      <c r="D27" s="217" t="s">
        <v>299</v>
      </c>
      <c r="E27" s="217" t="s">
        <v>668</v>
      </c>
      <c r="F27" s="217" t="s">
        <v>69</v>
      </c>
      <c r="G27" s="217" t="s">
        <v>69</v>
      </c>
      <c r="H27" s="217"/>
      <c r="I27" s="217" t="s">
        <v>185</v>
      </c>
      <c r="J27" s="218">
        <v>1105113.55</v>
      </c>
      <c r="K27" s="217"/>
      <c r="L27" s="217"/>
      <c r="M27" s="217" t="s">
        <v>204</v>
      </c>
      <c r="N27" s="217"/>
    </row>
    <row r="28" spans="2:14" s="37" customFormat="1" ht="15" hidden="1">
      <c r="B28" s="217">
        <f>VLOOKUP(C28,Companies[],3,FALSE)</f>
        <v>0</v>
      </c>
      <c r="C28" s="220" t="s">
        <v>357</v>
      </c>
      <c r="D28" s="217" t="s">
        <v>299</v>
      </c>
      <c r="E28" s="217" t="s">
        <v>668</v>
      </c>
      <c r="F28" s="217"/>
      <c r="G28" s="218"/>
      <c r="H28" s="217"/>
      <c r="I28" s="217" t="s">
        <v>185</v>
      </c>
      <c r="J28" s="218">
        <v>471378</v>
      </c>
      <c r="K28" s="217"/>
      <c r="L28" s="217"/>
      <c r="M28" s="217"/>
      <c r="N28" s="217"/>
    </row>
    <row r="29" spans="2:14" s="37" customFormat="1" ht="15" hidden="1">
      <c r="B29" s="217">
        <f>VLOOKUP(C29,Companies[],3,FALSE)</f>
        <v>0</v>
      </c>
      <c r="C29" s="221" t="s">
        <v>451</v>
      </c>
      <c r="D29" s="221" t="s">
        <v>299</v>
      </c>
      <c r="E29" s="217" t="s">
        <v>620</v>
      </c>
      <c r="F29" s="217"/>
      <c r="G29" s="218"/>
      <c r="H29" s="217"/>
      <c r="I29" s="217" t="s">
        <v>89</v>
      </c>
      <c r="J29" s="218">
        <v>1488390129120</v>
      </c>
      <c r="K29" s="218"/>
      <c r="L29" s="217"/>
      <c r="M29" s="217"/>
      <c r="N29" s="217"/>
    </row>
    <row r="30" spans="2:14" s="37" customFormat="1" ht="15" hidden="1">
      <c r="B30" s="217">
        <f>VLOOKUP(C30,Companies[],3,FALSE)</f>
        <v>0</v>
      </c>
      <c r="C30" s="220" t="s">
        <v>360</v>
      </c>
      <c r="D30" s="217" t="s">
        <v>299</v>
      </c>
      <c r="E30" s="217" t="s">
        <v>668</v>
      </c>
      <c r="F30" s="217"/>
      <c r="G30" s="218"/>
      <c r="H30" s="217"/>
      <c r="I30" s="217" t="s">
        <v>185</v>
      </c>
      <c r="J30" s="218">
        <v>1295465.7499128892</v>
      </c>
      <c r="K30" s="217"/>
      <c r="L30" s="217"/>
      <c r="M30" s="217"/>
      <c r="N30" s="217"/>
    </row>
    <row r="31" spans="2:14" s="37" customFormat="1" ht="15" hidden="1">
      <c r="B31" s="217">
        <f>VLOOKUP(C31,Companies[],3,FALSE)</f>
        <v>0</v>
      </c>
      <c r="C31" s="220" t="s">
        <v>362</v>
      </c>
      <c r="D31" s="217" t="s">
        <v>299</v>
      </c>
      <c r="E31" s="217" t="s">
        <v>668</v>
      </c>
      <c r="F31" s="217"/>
      <c r="G31" s="218"/>
      <c r="H31" s="217"/>
      <c r="I31" s="217" t="s">
        <v>185</v>
      </c>
      <c r="J31" s="218">
        <v>30255021.479999997</v>
      </c>
      <c r="K31" s="217"/>
      <c r="L31" s="217"/>
      <c r="M31" s="217"/>
      <c r="N31" s="217"/>
    </row>
    <row r="32" spans="2:14" s="37" customFormat="1" ht="15" hidden="1">
      <c r="B32" s="217">
        <f>VLOOKUP(C32,Companies[],3,FALSE)</f>
        <v>0</v>
      </c>
      <c r="C32" s="221" t="s">
        <v>486</v>
      </c>
      <c r="D32" s="265" t="s">
        <v>299</v>
      </c>
      <c r="E32" s="217" t="s">
        <v>620</v>
      </c>
      <c r="F32" s="217"/>
      <c r="G32" s="218"/>
      <c r="H32" s="217"/>
      <c r="I32" s="217" t="s">
        <v>89</v>
      </c>
      <c r="J32" s="218">
        <v>718722251666</v>
      </c>
      <c r="K32" s="218"/>
      <c r="L32" s="217"/>
      <c r="M32" s="217"/>
      <c r="N32" s="217"/>
    </row>
    <row r="33" spans="2:14" s="37" customFormat="1" ht="15" hidden="1">
      <c r="B33" s="217">
        <f>VLOOKUP(C33,Companies[],3,FALSE)</f>
        <v>0</v>
      </c>
      <c r="C33" s="220" t="s">
        <v>365</v>
      </c>
      <c r="D33" s="217" t="s">
        <v>299</v>
      </c>
      <c r="E33" s="217" t="s">
        <v>668</v>
      </c>
      <c r="F33" s="217"/>
      <c r="G33" s="218"/>
      <c r="H33" s="217"/>
      <c r="I33" s="217" t="s">
        <v>185</v>
      </c>
      <c r="J33" s="218">
        <v>211249425</v>
      </c>
      <c r="K33" s="217"/>
      <c r="L33" s="217"/>
      <c r="M33" s="217"/>
      <c r="N33" s="217"/>
    </row>
    <row r="34" spans="2:14" s="37" customFormat="1" ht="15" hidden="1">
      <c r="B34" s="217">
        <f>VLOOKUP(C34,Companies[],3,FALSE)</f>
        <v>0</v>
      </c>
      <c r="C34" s="220" t="s">
        <v>367</v>
      </c>
      <c r="D34" s="217" t="s">
        <v>299</v>
      </c>
      <c r="E34" s="217" t="s">
        <v>668</v>
      </c>
      <c r="F34" s="217"/>
      <c r="G34" s="218"/>
      <c r="H34" s="217"/>
      <c r="I34" s="217" t="s">
        <v>185</v>
      </c>
      <c r="J34" s="218">
        <v>51422448.413199998</v>
      </c>
      <c r="K34" s="217"/>
      <c r="L34" s="217"/>
      <c r="M34" s="217"/>
      <c r="N34" s="217"/>
    </row>
    <row r="35" spans="2:14" s="37" customFormat="1" ht="15" hidden="1">
      <c r="B35" s="217">
        <f>VLOOKUP(C35,Companies[],3,FALSE)</f>
        <v>0</v>
      </c>
      <c r="C35" s="220" t="s">
        <v>370</v>
      </c>
      <c r="D35" s="217" t="s">
        <v>299</v>
      </c>
      <c r="E35" s="217" t="s">
        <v>668</v>
      </c>
      <c r="F35" s="217"/>
      <c r="G35" s="218"/>
      <c r="H35" s="217"/>
      <c r="I35" s="217" t="s">
        <v>185</v>
      </c>
      <c r="J35" s="218">
        <v>17861074</v>
      </c>
      <c r="K35" s="217"/>
      <c r="L35" s="217"/>
      <c r="M35" s="217"/>
      <c r="N35" s="217"/>
    </row>
    <row r="36" spans="2:14" s="37" customFormat="1" ht="15" hidden="1">
      <c r="B36" s="217">
        <f>VLOOKUP(C36,Companies[],3,FALSE)</f>
        <v>0</v>
      </c>
      <c r="C36" s="220" t="s">
        <v>372</v>
      </c>
      <c r="D36" s="217" t="s">
        <v>299</v>
      </c>
      <c r="E36" s="217" t="s">
        <v>668</v>
      </c>
      <c r="F36" s="217"/>
      <c r="G36" s="218"/>
      <c r="H36" s="217"/>
      <c r="I36" s="217" t="s">
        <v>185</v>
      </c>
      <c r="J36" s="218">
        <v>37289882.020000003</v>
      </c>
      <c r="K36" s="217"/>
      <c r="L36" s="217"/>
      <c r="M36" s="217"/>
      <c r="N36" s="217"/>
    </row>
    <row r="37" spans="2:14" s="37" customFormat="1" ht="15" hidden="1">
      <c r="B37" s="217">
        <f>VLOOKUP(C37,Companies[],3,FALSE)</f>
        <v>0</v>
      </c>
      <c r="C37" s="220" t="s">
        <v>374</v>
      </c>
      <c r="D37" s="217" t="s">
        <v>299</v>
      </c>
      <c r="E37" s="217" t="s">
        <v>668</v>
      </c>
      <c r="F37" s="217"/>
      <c r="G37" s="218"/>
      <c r="H37" s="217"/>
      <c r="I37" s="217" t="s">
        <v>185</v>
      </c>
      <c r="J37" s="218">
        <v>310516766.09000003</v>
      </c>
      <c r="K37" s="217"/>
      <c r="L37" s="217"/>
      <c r="M37" s="217"/>
      <c r="N37" s="217"/>
    </row>
    <row r="38" spans="2:14" s="37" customFormat="1" ht="15" hidden="1">
      <c r="B38" s="217">
        <f>VLOOKUP(C38,Companies[],3,FALSE)</f>
        <v>0</v>
      </c>
      <c r="C38" s="220" t="s">
        <v>375</v>
      </c>
      <c r="D38" s="217" t="s">
        <v>299</v>
      </c>
      <c r="E38" s="217" t="s">
        <v>668</v>
      </c>
      <c r="F38" s="217"/>
      <c r="G38" s="218"/>
      <c r="H38" s="217"/>
      <c r="I38" s="217" t="s">
        <v>185</v>
      </c>
      <c r="J38" s="218">
        <v>14309476.82</v>
      </c>
      <c r="K38" s="217"/>
      <c r="L38" s="217"/>
      <c r="M38" s="217"/>
      <c r="N38" s="217"/>
    </row>
    <row r="39" spans="2:14" s="37" customFormat="1" ht="15" hidden="1">
      <c r="B39" s="217">
        <f>VLOOKUP(C39,Companies[],3,FALSE)</f>
        <v>0</v>
      </c>
      <c r="C39" s="220" t="s">
        <v>377</v>
      </c>
      <c r="D39" s="217" t="s">
        <v>299</v>
      </c>
      <c r="E39" s="217" t="s">
        <v>668</v>
      </c>
      <c r="F39" s="217"/>
      <c r="G39" s="218"/>
      <c r="H39" s="217"/>
      <c r="I39" s="217" t="s">
        <v>185</v>
      </c>
      <c r="J39" s="218">
        <v>8474849.0600000005</v>
      </c>
      <c r="K39" s="217"/>
      <c r="L39" s="217"/>
      <c r="M39" s="217"/>
      <c r="N39" s="217"/>
    </row>
    <row r="40" spans="2:14" s="37" customFormat="1" ht="15" hidden="1">
      <c r="B40" s="217">
        <f>VLOOKUP(C40,Companies[],3,FALSE)</f>
        <v>0</v>
      </c>
      <c r="C40" s="220" t="s">
        <v>381</v>
      </c>
      <c r="D40" s="217" t="s">
        <v>299</v>
      </c>
      <c r="E40" s="217" t="s">
        <v>668</v>
      </c>
      <c r="F40" s="217"/>
      <c r="G40" s="218"/>
      <c r="H40" s="217"/>
      <c r="I40" s="217" t="s">
        <v>185</v>
      </c>
      <c r="J40" s="218">
        <v>35278832.230000004</v>
      </c>
      <c r="K40" s="217"/>
      <c r="L40" s="217"/>
      <c r="M40" s="217"/>
      <c r="N40" s="217"/>
    </row>
    <row r="41" spans="2:14" s="37" customFormat="1" ht="15" hidden="1">
      <c r="B41" s="217">
        <f>VLOOKUP(C41,Companies[],3,FALSE)</f>
        <v>0</v>
      </c>
      <c r="C41" s="220" t="s">
        <v>382</v>
      </c>
      <c r="D41" s="217" t="s">
        <v>299</v>
      </c>
      <c r="E41" s="217" t="s">
        <v>668</v>
      </c>
      <c r="F41" s="217"/>
      <c r="G41" s="218"/>
      <c r="H41" s="217"/>
      <c r="I41" s="217" t="s">
        <v>185</v>
      </c>
      <c r="J41" s="218">
        <v>1325739.2</v>
      </c>
      <c r="K41" s="217"/>
      <c r="L41" s="217"/>
      <c r="M41" s="217"/>
      <c r="N41" s="217"/>
    </row>
    <row r="42" spans="2:14" s="37" customFormat="1" ht="15" hidden="1">
      <c r="B42" s="217" t="e">
        <f>VLOOKUP(#REF!,Companies[],3,FALSE)</f>
        <v>#REF!</v>
      </c>
      <c r="C42" s="220" t="s">
        <v>391</v>
      </c>
      <c r="D42" s="217" t="s">
        <v>299</v>
      </c>
      <c r="E42" s="217" t="s">
        <v>668</v>
      </c>
      <c r="F42" s="217"/>
      <c r="G42" s="218"/>
      <c r="H42" s="217"/>
      <c r="I42" s="217" t="s">
        <v>185</v>
      </c>
      <c r="J42" s="218">
        <v>44451711.525048718</v>
      </c>
      <c r="K42" s="217"/>
      <c r="L42" s="217"/>
      <c r="M42" s="217"/>
      <c r="N42" s="217"/>
    </row>
    <row r="43" spans="2:14" s="37" customFormat="1" ht="15" hidden="1">
      <c r="B43" s="217" t="e">
        <f>VLOOKUP(#REF!,Companies[],3,FALSE)</f>
        <v>#REF!</v>
      </c>
      <c r="C43" s="220" t="s">
        <v>392</v>
      </c>
      <c r="D43" s="217" t="s">
        <v>299</v>
      </c>
      <c r="E43" s="217" t="s">
        <v>668</v>
      </c>
      <c r="F43" s="217"/>
      <c r="G43" s="218"/>
      <c r="H43" s="217"/>
      <c r="I43" s="217" t="s">
        <v>185</v>
      </c>
      <c r="J43" s="218">
        <v>536473.8088</v>
      </c>
      <c r="K43" s="217"/>
      <c r="L43" s="217"/>
      <c r="M43" s="217"/>
      <c r="N43" s="217"/>
    </row>
    <row r="44" spans="2:14" s="37" customFormat="1" ht="15" hidden="1">
      <c r="B44" s="217" t="e">
        <f>VLOOKUP(#REF!,Companies[],3,FALSE)</f>
        <v>#REF!</v>
      </c>
      <c r="C44" s="220" t="s">
        <v>394</v>
      </c>
      <c r="D44" s="217" t="s">
        <v>299</v>
      </c>
      <c r="E44" s="217" t="s">
        <v>668</v>
      </c>
      <c r="F44" s="217"/>
      <c r="G44" s="218"/>
      <c r="H44" s="217"/>
      <c r="I44" s="217" t="s">
        <v>185</v>
      </c>
      <c r="J44" s="218">
        <v>3841348.2499999995</v>
      </c>
      <c r="K44" s="217"/>
      <c r="L44" s="217"/>
      <c r="M44" s="217"/>
      <c r="N44" s="217"/>
    </row>
    <row r="45" spans="2:14" s="37" customFormat="1" ht="15" hidden="1">
      <c r="B45" s="217" t="e">
        <f>VLOOKUP(#REF!,Companies[],3,FALSE)</f>
        <v>#REF!</v>
      </c>
      <c r="C45" s="221" t="s">
        <v>396</v>
      </c>
      <c r="D45" s="217" t="s">
        <v>299</v>
      </c>
      <c r="E45" s="217" t="s">
        <v>668</v>
      </c>
      <c r="F45" s="217"/>
      <c r="G45" s="218"/>
      <c r="H45" s="217"/>
      <c r="I45" s="217" t="s">
        <v>185</v>
      </c>
      <c r="J45" s="218">
        <v>452847063.80000001</v>
      </c>
      <c r="K45" s="217"/>
      <c r="L45" s="217"/>
      <c r="M45" s="217"/>
      <c r="N45" s="217"/>
    </row>
    <row r="46" spans="2:14" s="37" customFormat="1" ht="15" hidden="1">
      <c r="B46" s="217" t="e">
        <f>VLOOKUP(#REF!,Companies[],3,FALSE)</f>
        <v>#REF!</v>
      </c>
      <c r="C46" s="221" t="s">
        <v>400</v>
      </c>
      <c r="D46" s="217" t="s">
        <v>299</v>
      </c>
      <c r="E46" s="217" t="s">
        <v>668</v>
      </c>
      <c r="F46" s="217"/>
      <c r="G46" s="218"/>
      <c r="H46" s="217"/>
      <c r="I46" s="217" t="s">
        <v>185</v>
      </c>
      <c r="J46" s="218">
        <v>82301360.580251127</v>
      </c>
      <c r="K46" s="217"/>
      <c r="L46" s="217"/>
      <c r="M46" s="217"/>
      <c r="N46" s="217"/>
    </row>
    <row r="47" spans="2:14" s="37" customFormat="1" ht="15" hidden="1">
      <c r="B47" s="217" t="e">
        <f>VLOOKUP(#REF!,Companies[],3,FALSE)</f>
        <v>#REF!</v>
      </c>
      <c r="C47" s="221" t="s">
        <v>403</v>
      </c>
      <c r="D47" s="217" t="s">
        <v>299</v>
      </c>
      <c r="E47" s="217" t="s">
        <v>668</v>
      </c>
      <c r="F47" s="217"/>
      <c r="G47" s="218"/>
      <c r="H47" s="217"/>
      <c r="I47" s="217" t="s">
        <v>185</v>
      </c>
      <c r="J47" s="218">
        <v>1526665.73</v>
      </c>
      <c r="K47" s="217"/>
      <c r="L47" s="217"/>
      <c r="M47" s="217"/>
      <c r="N47" s="217"/>
    </row>
    <row r="48" spans="2:14" s="37" customFormat="1" ht="15" hidden="1">
      <c r="B48" s="217" t="e">
        <f>VLOOKUP(#REF!,Companies[],3,FALSE)</f>
        <v>#REF!</v>
      </c>
      <c r="C48" s="221" t="s">
        <v>404</v>
      </c>
      <c r="D48" s="217" t="s">
        <v>299</v>
      </c>
      <c r="E48" s="217" t="s">
        <v>668</v>
      </c>
      <c r="F48" s="217"/>
      <c r="G48" s="218"/>
      <c r="H48" s="217"/>
      <c r="I48" s="217" t="s">
        <v>185</v>
      </c>
      <c r="J48" s="218">
        <v>100524321.46131299</v>
      </c>
      <c r="K48" s="217"/>
      <c r="L48" s="217"/>
      <c r="M48" s="217"/>
      <c r="N48" s="217"/>
    </row>
    <row r="49" spans="2:14" s="37" customFormat="1" ht="15" hidden="1">
      <c r="B49" s="217" t="e">
        <f>VLOOKUP(#REF!,Companies[],3,FALSE)</f>
        <v>#REF!</v>
      </c>
      <c r="C49" s="221" t="s">
        <v>405</v>
      </c>
      <c r="D49" s="217" t="s">
        <v>299</v>
      </c>
      <c r="E49" s="217" t="s">
        <v>668</v>
      </c>
      <c r="F49" s="217"/>
      <c r="G49" s="218"/>
      <c r="H49" s="217"/>
      <c r="I49" s="217" t="s">
        <v>185</v>
      </c>
      <c r="J49" s="218">
        <v>7104278.7699999996</v>
      </c>
      <c r="K49" s="217"/>
      <c r="L49" s="217"/>
      <c r="M49" s="217"/>
      <c r="N49" s="217"/>
    </row>
    <row r="50" spans="2:14" s="37" customFormat="1" ht="15" hidden="1">
      <c r="B50" s="217">
        <f>VLOOKUP(C50,Companies[],3,FALSE)</f>
        <v>0</v>
      </c>
      <c r="C50" s="221" t="s">
        <v>440</v>
      </c>
      <c r="D50" s="221" t="s">
        <v>299</v>
      </c>
      <c r="E50" s="217" t="s">
        <v>620</v>
      </c>
      <c r="F50" s="217"/>
      <c r="G50" s="218"/>
      <c r="H50" s="217"/>
      <c r="I50" s="217" t="s">
        <v>89</v>
      </c>
      <c r="J50" s="218">
        <v>595655659607</v>
      </c>
      <c r="K50" s="218"/>
      <c r="L50" s="217"/>
      <c r="M50" s="217"/>
      <c r="N50" s="217"/>
    </row>
    <row r="51" spans="2:14" s="37" customFormat="1" ht="15" hidden="1">
      <c r="B51" s="217" t="e">
        <f>VLOOKUP(#REF!,Companies[],3,FALSE)</f>
        <v>#REF!</v>
      </c>
      <c r="C51" s="221" t="s">
        <v>409</v>
      </c>
      <c r="D51" s="217" t="s">
        <v>299</v>
      </c>
      <c r="E51" s="217" t="s">
        <v>668</v>
      </c>
      <c r="F51" s="217"/>
      <c r="G51" s="218"/>
      <c r="H51" s="217"/>
      <c r="I51" s="217" t="s">
        <v>185</v>
      </c>
      <c r="J51" s="218">
        <v>24118612.67053964</v>
      </c>
      <c r="K51" s="217"/>
      <c r="L51" s="217"/>
      <c r="M51" s="217"/>
      <c r="N51" s="217"/>
    </row>
    <row r="52" spans="2:14" s="37" customFormat="1" ht="15" hidden="1">
      <c r="B52" s="217" t="e">
        <f>VLOOKUP(#REF!,Companies[],3,FALSE)</f>
        <v>#REF!</v>
      </c>
      <c r="C52" s="221" t="s">
        <v>417</v>
      </c>
      <c r="D52" s="217" t="s">
        <v>299</v>
      </c>
      <c r="E52" s="217" t="s">
        <v>668</v>
      </c>
      <c r="F52" s="217"/>
      <c r="G52" s="218"/>
      <c r="H52" s="217"/>
      <c r="I52" s="217" t="s">
        <v>185</v>
      </c>
      <c r="J52" s="218">
        <v>172768153</v>
      </c>
      <c r="K52" s="217"/>
      <c r="L52" s="217"/>
      <c r="M52" s="217"/>
      <c r="N52" s="217"/>
    </row>
    <row r="53" spans="2:14" s="37" customFormat="1" ht="15" hidden="1">
      <c r="B53" s="217" t="e">
        <f>VLOOKUP(#REF!,Companies[],3,FALSE)</f>
        <v>#REF!</v>
      </c>
      <c r="C53" s="221" t="s">
        <v>425</v>
      </c>
      <c r="D53" s="217" t="s">
        <v>299</v>
      </c>
      <c r="E53" s="217" t="s">
        <v>668</v>
      </c>
      <c r="F53" s="217"/>
      <c r="G53" s="218"/>
      <c r="H53" s="217"/>
      <c r="I53" s="217" t="s">
        <v>185</v>
      </c>
      <c r="J53" s="218">
        <v>3207832.84</v>
      </c>
      <c r="K53" s="217"/>
      <c r="L53" s="217"/>
      <c r="M53" s="217"/>
      <c r="N53" s="217"/>
    </row>
    <row r="54" spans="2:14" s="37" customFormat="1" ht="15" hidden="1">
      <c r="B54" s="217" t="e">
        <f>VLOOKUP(#REF!,Companies[],3,FALSE)</f>
        <v>#REF!</v>
      </c>
      <c r="C54" s="221" t="s">
        <v>428</v>
      </c>
      <c r="D54" s="217" t="s">
        <v>299</v>
      </c>
      <c r="E54" s="217" t="s">
        <v>668</v>
      </c>
      <c r="F54" s="217"/>
      <c r="G54" s="218"/>
      <c r="H54" s="217"/>
      <c r="I54" s="217" t="s">
        <v>185</v>
      </c>
      <c r="J54" s="218">
        <v>6757764.2824398139</v>
      </c>
      <c r="K54" s="217"/>
      <c r="L54" s="217"/>
      <c r="M54" s="217"/>
      <c r="N54" s="217"/>
    </row>
    <row r="55" spans="2:14" s="37" customFormat="1" ht="15" hidden="1">
      <c r="B55" s="217" t="e">
        <f>VLOOKUP(#REF!,Companies[],3,FALSE)</f>
        <v>#REF!</v>
      </c>
      <c r="C55" s="221" t="s">
        <v>322</v>
      </c>
      <c r="D55" s="217" t="s">
        <v>299</v>
      </c>
      <c r="E55" s="217" t="s">
        <v>669</v>
      </c>
      <c r="F55" s="217"/>
      <c r="G55" s="218"/>
      <c r="H55" s="217"/>
      <c r="I55" s="217" t="s">
        <v>89</v>
      </c>
      <c r="J55" s="218">
        <v>1821987992952</v>
      </c>
      <c r="K55" s="217"/>
      <c r="L55" s="217"/>
      <c r="M55" s="217"/>
      <c r="N55" s="217"/>
    </row>
    <row r="56" spans="2:14" s="37" customFormat="1" ht="15" hidden="1">
      <c r="B56" s="217" t="e">
        <f>VLOOKUP(#REF!,Companies[],3,FALSE)</f>
        <v>#REF!</v>
      </c>
      <c r="C56" s="221" t="s">
        <v>328</v>
      </c>
      <c r="D56" s="217" t="s">
        <v>299</v>
      </c>
      <c r="E56" s="217" t="s">
        <v>669</v>
      </c>
      <c r="F56" s="217"/>
      <c r="G56" s="218"/>
      <c r="H56" s="217"/>
      <c r="I56" s="217" t="s">
        <v>89</v>
      </c>
      <c r="J56" s="218">
        <v>22955958852</v>
      </c>
      <c r="K56" s="217"/>
      <c r="L56" s="217"/>
      <c r="M56" s="217"/>
      <c r="N56" s="217"/>
    </row>
    <row r="57" spans="2:14" s="37" customFormat="1" ht="15" hidden="1">
      <c r="B57" s="217" t="e">
        <f>VLOOKUP(#REF!,Companies[],3,FALSE)</f>
        <v>#REF!</v>
      </c>
      <c r="C57" s="221" t="s">
        <v>331</v>
      </c>
      <c r="D57" s="217" t="s">
        <v>299</v>
      </c>
      <c r="E57" s="217" t="s">
        <v>669</v>
      </c>
      <c r="F57" s="217"/>
      <c r="G57" s="218"/>
      <c r="H57" s="217"/>
      <c r="I57" s="217" t="s">
        <v>89</v>
      </c>
      <c r="J57" s="218">
        <v>11986147449</v>
      </c>
      <c r="K57" s="217"/>
      <c r="L57" s="217"/>
      <c r="M57" s="217"/>
      <c r="N57" s="217"/>
    </row>
    <row r="58" spans="2:14" s="37" customFormat="1" ht="15" hidden="1">
      <c r="B58" s="217" t="e">
        <f>VLOOKUP(#REF!,Companies[],3,FALSE)</f>
        <v>#REF!</v>
      </c>
      <c r="C58" s="221" t="s">
        <v>332</v>
      </c>
      <c r="D58" s="217" t="s">
        <v>299</v>
      </c>
      <c r="E58" s="217" t="s">
        <v>669</v>
      </c>
      <c r="F58" s="217"/>
      <c r="G58" s="218"/>
      <c r="H58" s="217"/>
      <c r="I58" s="217" t="s">
        <v>89</v>
      </c>
      <c r="J58" s="218">
        <v>8959690981</v>
      </c>
      <c r="K58" s="217"/>
      <c r="L58" s="217"/>
      <c r="M58" s="217"/>
      <c r="N58" s="217"/>
    </row>
    <row r="59" spans="2:14" s="37" customFormat="1" ht="15" hidden="1">
      <c r="B59" s="217" t="e">
        <f>VLOOKUP(#REF!,Companies[],3,FALSE)</f>
        <v>#REF!</v>
      </c>
      <c r="C59" s="221" t="s">
        <v>334</v>
      </c>
      <c r="D59" s="217" t="s">
        <v>299</v>
      </c>
      <c r="E59" s="217" t="s">
        <v>669</v>
      </c>
      <c r="F59" s="217"/>
      <c r="G59" s="218"/>
      <c r="H59" s="217"/>
      <c r="I59" s="217" t="s">
        <v>89</v>
      </c>
      <c r="J59" s="218">
        <v>10222796760</v>
      </c>
      <c r="K59" s="217"/>
      <c r="L59" s="217"/>
      <c r="M59" s="217"/>
      <c r="N59" s="217"/>
    </row>
    <row r="60" spans="2:14" s="37" customFormat="1" ht="15" hidden="1">
      <c r="B60" s="217" t="e">
        <f>VLOOKUP(#REF!,Companies[],3,FALSE)</f>
        <v>#REF!</v>
      </c>
      <c r="C60" s="221" t="s">
        <v>336</v>
      </c>
      <c r="D60" s="217" t="s">
        <v>299</v>
      </c>
      <c r="E60" s="217" t="s">
        <v>669</v>
      </c>
      <c r="F60" s="217"/>
      <c r="G60" s="218"/>
      <c r="H60" s="217"/>
      <c r="I60" s="217" t="s">
        <v>89</v>
      </c>
      <c r="J60" s="218">
        <v>203574409507</v>
      </c>
      <c r="K60" s="217"/>
      <c r="L60" s="217"/>
      <c r="M60" s="217"/>
      <c r="N60" s="217"/>
    </row>
    <row r="61" spans="2:14" s="37" customFormat="1" ht="15" hidden="1">
      <c r="B61" s="217" t="e">
        <f>VLOOKUP(#REF!,Companies[],3,FALSE)</f>
        <v>#REF!</v>
      </c>
      <c r="C61" s="221" t="s">
        <v>338</v>
      </c>
      <c r="D61" s="217" t="s">
        <v>299</v>
      </c>
      <c r="E61" s="217" t="s">
        <v>669</v>
      </c>
      <c r="F61" s="217"/>
      <c r="G61" s="218"/>
      <c r="H61" s="217"/>
      <c r="I61" s="217" t="s">
        <v>89</v>
      </c>
      <c r="J61" s="218">
        <v>7685355461</v>
      </c>
      <c r="K61" s="217"/>
      <c r="L61" s="217"/>
      <c r="M61" s="217"/>
      <c r="N61" s="217"/>
    </row>
    <row r="62" spans="2:14" s="37" customFormat="1" ht="15" hidden="1">
      <c r="B62" s="217" t="e">
        <f>VLOOKUP(#REF!,Companies[],3,FALSE)</f>
        <v>#REF!</v>
      </c>
      <c r="C62" s="221" t="s">
        <v>340</v>
      </c>
      <c r="D62" s="217" t="s">
        <v>299</v>
      </c>
      <c r="E62" s="217" t="s">
        <v>669</v>
      </c>
      <c r="F62" s="217"/>
      <c r="G62" s="218"/>
      <c r="H62" s="217"/>
      <c r="I62" s="217" t="s">
        <v>89</v>
      </c>
      <c r="J62" s="218">
        <v>8500436447</v>
      </c>
      <c r="K62" s="217"/>
      <c r="L62" s="217"/>
      <c r="M62" s="217"/>
      <c r="N62" s="217"/>
    </row>
    <row r="63" spans="2:14" s="37" customFormat="1" ht="15" hidden="1">
      <c r="B63" s="217" t="e">
        <f>VLOOKUP(#REF!,Companies[],3,FALSE)</f>
        <v>#REF!</v>
      </c>
      <c r="C63" s="221" t="s">
        <v>341</v>
      </c>
      <c r="D63" s="217" t="s">
        <v>299</v>
      </c>
      <c r="E63" s="217" t="s">
        <v>669</v>
      </c>
      <c r="F63" s="217"/>
      <c r="G63" s="218"/>
      <c r="H63" s="217"/>
      <c r="I63" s="217" t="s">
        <v>89</v>
      </c>
      <c r="J63" s="218">
        <v>588093335</v>
      </c>
      <c r="K63" s="217"/>
      <c r="L63" s="217"/>
      <c r="M63" s="217"/>
      <c r="N63" s="217"/>
    </row>
    <row r="64" spans="2:14" s="37" customFormat="1" ht="15" hidden="1">
      <c r="B64" s="217" t="e">
        <f>VLOOKUP(#REF!,Companies[],3,FALSE)</f>
        <v>#REF!</v>
      </c>
      <c r="C64" s="221" t="s">
        <v>342</v>
      </c>
      <c r="D64" s="217" t="s">
        <v>299</v>
      </c>
      <c r="E64" s="217" t="s">
        <v>669</v>
      </c>
      <c r="F64" s="217"/>
      <c r="G64" s="218"/>
      <c r="H64" s="217"/>
      <c r="I64" s="217" t="s">
        <v>89</v>
      </c>
      <c r="J64" s="218">
        <v>218320196044</v>
      </c>
      <c r="K64" s="217"/>
      <c r="L64" s="217"/>
      <c r="M64" s="217"/>
      <c r="N64" s="217"/>
    </row>
    <row r="65" spans="2:14" s="37" customFormat="1" ht="15" hidden="1">
      <c r="B65" s="217" t="e">
        <f>VLOOKUP(#REF!,Companies[],3,FALSE)</f>
        <v>#REF!</v>
      </c>
      <c r="C65" s="221" t="s">
        <v>342</v>
      </c>
      <c r="D65" s="217" t="s">
        <v>299</v>
      </c>
      <c r="E65" s="217" t="s">
        <v>669</v>
      </c>
      <c r="F65" s="217"/>
      <c r="G65" s="218"/>
      <c r="H65" s="217"/>
      <c r="I65" s="217" t="s">
        <v>185</v>
      </c>
      <c r="J65" s="218">
        <v>15273555.061144499</v>
      </c>
      <c r="K65" s="217"/>
      <c r="L65" s="217"/>
      <c r="M65" s="217"/>
      <c r="N65" s="217"/>
    </row>
    <row r="66" spans="2:14" s="37" customFormat="1" ht="15" hidden="1">
      <c r="B66" s="217" t="e">
        <f>VLOOKUP(#REF!,Companies[],3,FALSE)</f>
        <v>#REF!</v>
      </c>
      <c r="C66" s="221" t="s">
        <v>344</v>
      </c>
      <c r="D66" s="217" t="s">
        <v>299</v>
      </c>
      <c r="E66" s="217" t="s">
        <v>669</v>
      </c>
      <c r="F66" s="217"/>
      <c r="G66" s="218"/>
      <c r="H66" s="217"/>
      <c r="I66" s="217" t="s">
        <v>89</v>
      </c>
      <c r="J66" s="218">
        <v>732205765837</v>
      </c>
      <c r="K66" s="217"/>
      <c r="L66" s="217"/>
      <c r="M66" s="217"/>
      <c r="N66" s="217"/>
    </row>
    <row r="67" spans="2:14" s="37" customFormat="1" ht="15" hidden="1">
      <c r="B67" s="217" t="e">
        <f>VLOOKUP(#REF!,Companies[],3,FALSE)</f>
        <v>#REF!</v>
      </c>
      <c r="C67" s="221" t="s">
        <v>346</v>
      </c>
      <c r="D67" s="217" t="s">
        <v>299</v>
      </c>
      <c r="E67" s="217" t="s">
        <v>669</v>
      </c>
      <c r="F67" s="217"/>
      <c r="G67" s="218"/>
      <c r="H67" s="217"/>
      <c r="I67" s="217" t="s">
        <v>89</v>
      </c>
      <c r="J67" s="218">
        <v>11878771198.959999</v>
      </c>
      <c r="K67" s="217"/>
      <c r="L67" s="217"/>
      <c r="M67" s="217"/>
      <c r="N67" s="217"/>
    </row>
    <row r="68" spans="2:14" s="37" customFormat="1" ht="15" hidden="1">
      <c r="B68" s="217" t="e">
        <f>VLOOKUP(#REF!,Companies[],3,FALSE)</f>
        <v>#REF!</v>
      </c>
      <c r="C68" s="221" t="s">
        <v>347</v>
      </c>
      <c r="D68" s="217" t="s">
        <v>299</v>
      </c>
      <c r="E68" s="217" t="s">
        <v>669</v>
      </c>
      <c r="F68" s="217"/>
      <c r="G68" s="218"/>
      <c r="H68" s="217"/>
      <c r="I68" s="217" t="s">
        <v>89</v>
      </c>
      <c r="J68" s="218">
        <v>74792061170</v>
      </c>
      <c r="K68" s="217"/>
      <c r="L68" s="217"/>
      <c r="M68" s="217"/>
      <c r="N68" s="217"/>
    </row>
    <row r="69" spans="2:14" s="37" customFormat="1" ht="15" hidden="1">
      <c r="B69" s="217" t="e">
        <f>VLOOKUP(#REF!,Companies[],3,FALSE)</f>
        <v>#REF!</v>
      </c>
      <c r="C69" s="221" t="s">
        <v>348</v>
      </c>
      <c r="D69" s="217" t="s">
        <v>299</v>
      </c>
      <c r="E69" s="217" t="s">
        <v>669</v>
      </c>
      <c r="F69" s="217"/>
      <c r="G69" s="218"/>
      <c r="H69" s="217"/>
      <c r="I69" s="217" t="s">
        <v>89</v>
      </c>
      <c r="J69" s="218">
        <v>32187224330</v>
      </c>
      <c r="K69" s="217"/>
      <c r="L69" s="217"/>
      <c r="M69" s="217"/>
      <c r="N69" s="217"/>
    </row>
    <row r="70" spans="2:14" s="37" customFormat="1" ht="15" hidden="1">
      <c r="B70" s="217" t="e">
        <f>VLOOKUP(#REF!,Companies[],3,FALSE)</f>
        <v>#REF!</v>
      </c>
      <c r="C70" s="221" t="s">
        <v>349</v>
      </c>
      <c r="D70" s="217" t="s">
        <v>299</v>
      </c>
      <c r="E70" s="217" t="s">
        <v>669</v>
      </c>
      <c r="F70" s="217"/>
      <c r="G70" s="218"/>
      <c r="H70" s="217"/>
      <c r="I70" s="217" t="s">
        <v>89</v>
      </c>
      <c r="J70" s="218">
        <v>315868099508.29999</v>
      </c>
      <c r="K70" s="217"/>
      <c r="L70" s="217"/>
      <c r="M70" s="217"/>
      <c r="N70" s="217"/>
    </row>
    <row r="71" spans="2:14" s="37" customFormat="1" ht="15" hidden="1">
      <c r="B71" s="217" t="e">
        <f>VLOOKUP(#REF!,Companies[],3,FALSE)</f>
        <v>#REF!</v>
      </c>
      <c r="C71" s="221" t="s">
        <v>351</v>
      </c>
      <c r="D71" s="217" t="s">
        <v>299</v>
      </c>
      <c r="E71" s="217" t="s">
        <v>669</v>
      </c>
      <c r="F71" s="217"/>
      <c r="G71" s="218"/>
      <c r="H71" s="217"/>
      <c r="I71" s="217" t="s">
        <v>89</v>
      </c>
      <c r="J71" s="218">
        <v>179720143225</v>
      </c>
      <c r="K71" s="217"/>
      <c r="L71" s="217"/>
      <c r="M71" s="217"/>
      <c r="N71" s="217"/>
    </row>
    <row r="72" spans="2:14" s="37" customFormat="1" ht="15" hidden="1">
      <c r="B72" s="217" t="e">
        <f>VLOOKUP(#REF!,Companies[],3,FALSE)</f>
        <v>#REF!</v>
      </c>
      <c r="C72" s="221" t="s">
        <v>353</v>
      </c>
      <c r="D72" s="217" t="s">
        <v>299</v>
      </c>
      <c r="E72" s="217" t="s">
        <v>669</v>
      </c>
      <c r="F72" s="217"/>
      <c r="G72" s="218"/>
      <c r="H72" s="217"/>
      <c r="I72" s="217" t="s">
        <v>89</v>
      </c>
      <c r="J72" s="218">
        <v>8777309701</v>
      </c>
      <c r="K72" s="217"/>
      <c r="L72" s="217"/>
      <c r="M72" s="217"/>
      <c r="N72" s="217"/>
    </row>
    <row r="73" spans="2:14" s="37" customFormat="1" ht="15" hidden="1">
      <c r="B73" s="217" t="e">
        <f>VLOOKUP(#REF!,Companies[],3,FALSE)</f>
        <v>#REF!</v>
      </c>
      <c r="C73" s="221" t="s">
        <v>355</v>
      </c>
      <c r="D73" s="217" t="s">
        <v>299</v>
      </c>
      <c r="E73" s="217" t="s">
        <v>669</v>
      </c>
      <c r="F73" s="217"/>
      <c r="G73" s="218"/>
      <c r="H73" s="217"/>
      <c r="I73" s="217" t="s">
        <v>89</v>
      </c>
      <c r="J73" s="218">
        <v>24905928726</v>
      </c>
      <c r="K73" s="217"/>
      <c r="L73" s="217"/>
      <c r="M73" s="217"/>
      <c r="N73" s="217"/>
    </row>
    <row r="74" spans="2:14" s="37" customFormat="1" ht="15" hidden="1">
      <c r="B74" s="217" t="e">
        <f>VLOOKUP(#REF!,Companies[],3,FALSE)</f>
        <v>#REF!</v>
      </c>
      <c r="C74" s="221" t="s">
        <v>358</v>
      </c>
      <c r="D74" s="217" t="s">
        <v>299</v>
      </c>
      <c r="E74" s="217" t="s">
        <v>669</v>
      </c>
      <c r="F74" s="217"/>
      <c r="G74" s="218"/>
      <c r="H74" s="217"/>
      <c r="I74" s="217" t="s">
        <v>89</v>
      </c>
      <c r="J74" s="218">
        <v>65228803606</v>
      </c>
      <c r="K74" s="217"/>
      <c r="L74" s="217"/>
      <c r="M74" s="217"/>
      <c r="N74" s="217"/>
    </row>
    <row r="75" spans="2:14" s="37" customFormat="1" ht="15" hidden="1">
      <c r="B75" s="217" t="e">
        <f>VLOOKUP(#REF!,Companies[],3,FALSE)</f>
        <v>#REF!</v>
      </c>
      <c r="C75" s="221" t="s">
        <v>360</v>
      </c>
      <c r="D75" s="217" t="s">
        <v>299</v>
      </c>
      <c r="E75" s="217" t="s">
        <v>669</v>
      </c>
      <c r="F75" s="217"/>
      <c r="G75" s="218"/>
      <c r="H75" s="217"/>
      <c r="I75" s="217" t="s">
        <v>89</v>
      </c>
      <c r="J75" s="218">
        <v>22586067966</v>
      </c>
      <c r="K75" s="217"/>
      <c r="L75" s="217"/>
      <c r="M75" s="217"/>
      <c r="N75" s="217"/>
    </row>
    <row r="76" spans="2:14" s="37" customFormat="1" ht="15" hidden="1">
      <c r="B76" s="217" t="e">
        <f>VLOOKUP(#REF!,Companies[],3,FALSE)</f>
        <v>#REF!</v>
      </c>
      <c r="C76" s="221" t="s">
        <v>362</v>
      </c>
      <c r="D76" s="217" t="s">
        <v>299</v>
      </c>
      <c r="E76" s="217" t="s">
        <v>669</v>
      </c>
      <c r="F76" s="217"/>
      <c r="G76" s="218"/>
      <c r="H76" s="217"/>
      <c r="I76" s="217" t="s">
        <v>89</v>
      </c>
      <c r="J76" s="218">
        <v>46949176741.49736</v>
      </c>
      <c r="K76" s="217"/>
      <c r="L76" s="217"/>
      <c r="M76" s="217"/>
      <c r="N76" s="217"/>
    </row>
    <row r="77" spans="2:14" s="37" customFormat="1" ht="15" hidden="1">
      <c r="B77" s="217" t="e">
        <f>VLOOKUP(#REF!,Companies[],3,FALSE)</f>
        <v>#REF!</v>
      </c>
      <c r="C77" s="221" t="s">
        <v>363</v>
      </c>
      <c r="D77" s="217" t="s">
        <v>299</v>
      </c>
      <c r="E77" s="217" t="s">
        <v>669</v>
      </c>
      <c r="F77" s="217"/>
      <c r="G77" s="218"/>
      <c r="H77" s="217"/>
      <c r="I77" s="217" t="s">
        <v>89</v>
      </c>
      <c r="J77" s="218">
        <v>131862434853</v>
      </c>
      <c r="K77" s="217"/>
      <c r="L77" s="217"/>
      <c r="M77" s="217"/>
      <c r="N77" s="217"/>
    </row>
    <row r="78" spans="2:14" s="37" customFormat="1" ht="15" hidden="1">
      <c r="B78" s="217" t="e">
        <f>VLOOKUP(#REF!,Companies[],3,FALSE)</f>
        <v>#REF!</v>
      </c>
      <c r="C78" s="221" t="s">
        <v>365</v>
      </c>
      <c r="D78" s="217" t="s">
        <v>299</v>
      </c>
      <c r="E78" s="217" t="s">
        <v>669</v>
      </c>
      <c r="F78" s="217"/>
      <c r="G78" s="218"/>
      <c r="H78" s="217"/>
      <c r="I78" s="217" t="s">
        <v>89</v>
      </c>
      <c r="J78" s="218">
        <v>135717958374</v>
      </c>
      <c r="K78" s="217"/>
      <c r="L78" s="217"/>
      <c r="M78" s="217"/>
      <c r="N78" s="217"/>
    </row>
    <row r="79" spans="2:14" s="37" customFormat="1" ht="15" hidden="1">
      <c r="B79" s="217" t="e">
        <f>VLOOKUP(#REF!,Companies[],3,FALSE)</f>
        <v>#REF!</v>
      </c>
      <c r="C79" s="221" t="s">
        <v>367</v>
      </c>
      <c r="D79" s="217" t="s">
        <v>299</v>
      </c>
      <c r="E79" s="217" t="s">
        <v>669</v>
      </c>
      <c r="F79" s="217"/>
      <c r="G79" s="218"/>
      <c r="H79" s="217"/>
      <c r="I79" s="217" t="s">
        <v>185</v>
      </c>
      <c r="J79" s="218">
        <v>177438232103</v>
      </c>
      <c r="K79" s="217"/>
      <c r="L79" s="217"/>
      <c r="M79" s="217"/>
      <c r="N79" s="217"/>
    </row>
    <row r="80" spans="2:14" s="37" customFormat="1" ht="15" hidden="1">
      <c r="B80" s="217" t="e">
        <f>VLOOKUP(#REF!,Companies[],3,FALSE)</f>
        <v>#REF!</v>
      </c>
      <c r="C80" s="221" t="s">
        <v>370</v>
      </c>
      <c r="D80" s="217" t="s">
        <v>299</v>
      </c>
      <c r="E80" s="217" t="s">
        <v>669</v>
      </c>
      <c r="F80" s="217"/>
      <c r="G80" s="218"/>
      <c r="H80" s="217"/>
      <c r="I80" s="217" t="s">
        <v>89</v>
      </c>
      <c r="J80" s="218">
        <v>53804593806</v>
      </c>
      <c r="K80" s="217"/>
      <c r="L80" s="217"/>
      <c r="M80" s="217"/>
      <c r="N80" s="217"/>
    </row>
    <row r="81" spans="2:14" s="37" customFormat="1" ht="15" hidden="1">
      <c r="B81" s="217" t="e">
        <f>VLOOKUP(#REF!,Companies[],3,FALSE)</f>
        <v>#REF!</v>
      </c>
      <c r="C81" s="221" t="s">
        <v>372</v>
      </c>
      <c r="D81" s="217" t="s">
        <v>299</v>
      </c>
      <c r="E81" s="217" t="s">
        <v>669</v>
      </c>
      <c r="F81" s="217"/>
      <c r="G81" s="218"/>
      <c r="H81" s="217"/>
      <c r="I81" s="217" t="s">
        <v>89</v>
      </c>
      <c r="J81" s="218">
        <v>81222950139</v>
      </c>
      <c r="K81" s="217"/>
      <c r="L81" s="217"/>
      <c r="M81" s="217"/>
      <c r="N81" s="217"/>
    </row>
    <row r="82" spans="2:14" s="37" customFormat="1" ht="15" hidden="1">
      <c r="B82" s="217" t="e">
        <f>VLOOKUP(#REF!,Companies[],3,FALSE)</f>
        <v>#REF!</v>
      </c>
      <c r="C82" s="221" t="s">
        <v>374</v>
      </c>
      <c r="D82" s="217" t="s">
        <v>299</v>
      </c>
      <c r="E82" s="217" t="s">
        <v>669</v>
      </c>
      <c r="F82" s="217"/>
      <c r="G82" s="218"/>
      <c r="H82" s="217"/>
      <c r="I82" s="217" t="s">
        <v>89</v>
      </c>
      <c r="J82" s="218">
        <v>284248933093</v>
      </c>
      <c r="K82" s="217"/>
      <c r="L82" s="217"/>
      <c r="M82" s="217"/>
      <c r="N82" s="217"/>
    </row>
    <row r="83" spans="2:14" s="37" customFormat="1" ht="15" hidden="1">
      <c r="B83" s="217" t="e">
        <f>VLOOKUP(#REF!,Companies[],3,FALSE)</f>
        <v>#REF!</v>
      </c>
      <c r="C83" s="221" t="s">
        <v>375</v>
      </c>
      <c r="D83" s="217" t="s">
        <v>299</v>
      </c>
      <c r="E83" s="217" t="s">
        <v>669</v>
      </c>
      <c r="F83" s="217"/>
      <c r="G83" s="218"/>
      <c r="H83" s="217"/>
      <c r="I83" s="217" t="s">
        <v>89</v>
      </c>
      <c r="J83" s="218">
        <v>38371784424</v>
      </c>
      <c r="K83" s="217"/>
      <c r="L83" s="217"/>
      <c r="M83" s="217"/>
      <c r="N83" s="217"/>
    </row>
    <row r="84" spans="2:14" s="37" customFormat="1" ht="15" hidden="1">
      <c r="B84" s="217" t="e">
        <f>VLOOKUP(#REF!,Companies[],3,FALSE)</f>
        <v>#REF!</v>
      </c>
      <c r="C84" s="221" t="s">
        <v>377</v>
      </c>
      <c r="D84" s="217" t="s">
        <v>299</v>
      </c>
      <c r="E84" s="217" t="s">
        <v>669</v>
      </c>
      <c r="F84" s="217"/>
      <c r="G84" s="218"/>
      <c r="H84" s="217"/>
      <c r="I84" s="217" t="s">
        <v>89</v>
      </c>
      <c r="J84" s="218">
        <v>20094142648</v>
      </c>
      <c r="K84" s="217"/>
      <c r="L84" s="217"/>
      <c r="M84" s="217"/>
      <c r="N84" s="217"/>
    </row>
    <row r="85" spans="2:14" s="37" customFormat="1" ht="15" hidden="1">
      <c r="B85" s="217" t="e">
        <f>VLOOKUP(#REF!,Companies[],3,FALSE)</f>
        <v>#REF!</v>
      </c>
      <c r="C85" s="221" t="s">
        <v>379</v>
      </c>
      <c r="D85" s="217" t="s">
        <v>299</v>
      </c>
      <c r="E85" s="217" t="s">
        <v>669</v>
      </c>
      <c r="F85" s="217"/>
      <c r="G85" s="218"/>
      <c r="H85" s="217"/>
      <c r="I85" s="217" t="s">
        <v>89</v>
      </c>
      <c r="J85" s="218">
        <v>209631017545</v>
      </c>
      <c r="K85" s="217"/>
      <c r="L85" s="217"/>
      <c r="M85" s="217"/>
      <c r="N85" s="217"/>
    </row>
    <row r="86" spans="2:14" s="37" customFormat="1" ht="15" hidden="1">
      <c r="B86" s="217" t="e">
        <f>VLOOKUP(#REF!,Companies[],3,FALSE)</f>
        <v>#REF!</v>
      </c>
      <c r="C86" s="221" t="s">
        <v>381</v>
      </c>
      <c r="D86" s="217" t="s">
        <v>299</v>
      </c>
      <c r="E86" s="217" t="s">
        <v>669</v>
      </c>
      <c r="F86" s="217"/>
      <c r="G86" s="218"/>
      <c r="H86" s="217"/>
      <c r="I86" s="217" t="s">
        <v>89</v>
      </c>
      <c r="J86" s="218">
        <v>46199766505</v>
      </c>
      <c r="K86" s="217"/>
      <c r="L86" s="217"/>
      <c r="M86" s="217"/>
      <c r="N86" s="217"/>
    </row>
    <row r="87" spans="2:14" s="37" customFormat="1" ht="15" hidden="1">
      <c r="B87" s="217" t="e">
        <f>VLOOKUP(#REF!,Companies[],3,FALSE)</f>
        <v>#REF!</v>
      </c>
      <c r="C87" s="221" t="s">
        <v>382</v>
      </c>
      <c r="D87" s="217" t="s">
        <v>299</v>
      </c>
      <c r="E87" s="217" t="s">
        <v>669</v>
      </c>
      <c r="F87" s="217"/>
      <c r="G87" s="218"/>
      <c r="H87" s="217"/>
      <c r="I87" s="217" t="s">
        <v>89</v>
      </c>
      <c r="J87" s="218">
        <v>13408884537</v>
      </c>
      <c r="K87" s="217"/>
      <c r="L87" s="217"/>
      <c r="M87" s="217"/>
      <c r="N87" s="217"/>
    </row>
    <row r="88" spans="2:14" s="37" customFormat="1" ht="15" hidden="1">
      <c r="B88" s="217" t="e">
        <f>VLOOKUP(#REF!,Companies[],3,FALSE)</f>
        <v>#REF!</v>
      </c>
      <c r="C88" s="221" t="s">
        <v>384</v>
      </c>
      <c r="D88" s="217" t="s">
        <v>299</v>
      </c>
      <c r="E88" s="217" t="s">
        <v>669</v>
      </c>
      <c r="F88" s="217"/>
      <c r="G88" s="218"/>
      <c r="H88" s="217"/>
      <c r="I88" s="217" t="s">
        <v>89</v>
      </c>
      <c r="J88" s="218">
        <v>2407871218</v>
      </c>
      <c r="K88" s="217"/>
      <c r="L88" s="217"/>
      <c r="M88" s="217"/>
      <c r="N88" s="217"/>
    </row>
    <row r="89" spans="2:14" s="37" customFormat="1" ht="15" hidden="1">
      <c r="B89" s="217" t="e">
        <f>VLOOKUP(#REF!,Companies[],3,FALSE)</f>
        <v>#REF!</v>
      </c>
      <c r="C89" s="221" t="s">
        <v>389</v>
      </c>
      <c r="D89" s="217" t="s">
        <v>299</v>
      </c>
      <c r="E89" s="217" t="s">
        <v>669</v>
      </c>
      <c r="F89" s="217"/>
      <c r="G89" s="218"/>
      <c r="H89" s="217"/>
      <c r="I89" s="217" t="s">
        <v>89</v>
      </c>
      <c r="J89" s="218">
        <v>7079999634</v>
      </c>
      <c r="K89" s="217"/>
      <c r="L89" s="217"/>
      <c r="M89" s="217"/>
      <c r="N89" s="217"/>
    </row>
    <row r="90" spans="2:14" s="37" customFormat="1" ht="15" hidden="1">
      <c r="B90" s="217" t="e">
        <f>VLOOKUP(#REF!,Companies[],3,FALSE)</f>
        <v>#REF!</v>
      </c>
      <c r="C90" s="221" t="s">
        <v>391</v>
      </c>
      <c r="D90" s="217" t="s">
        <v>299</v>
      </c>
      <c r="E90" s="217" t="s">
        <v>669</v>
      </c>
      <c r="F90" s="217"/>
      <c r="G90" s="218"/>
      <c r="H90" s="217"/>
      <c r="I90" s="217" t="s">
        <v>89</v>
      </c>
      <c r="J90" s="218">
        <v>117760483827.48999</v>
      </c>
      <c r="K90" s="217"/>
      <c r="L90" s="217"/>
      <c r="M90" s="217"/>
      <c r="N90" s="217"/>
    </row>
    <row r="91" spans="2:14" s="37" customFormat="1" ht="15" hidden="1">
      <c r="B91" s="217" t="e">
        <f>VLOOKUP(#REF!,Companies[],3,FALSE)</f>
        <v>#REF!</v>
      </c>
      <c r="C91" s="221" t="s">
        <v>392</v>
      </c>
      <c r="D91" s="217" t="s">
        <v>299</v>
      </c>
      <c r="E91" s="217" t="s">
        <v>669</v>
      </c>
      <c r="F91" s="217"/>
      <c r="G91" s="218"/>
      <c r="H91" s="217"/>
      <c r="I91" s="217" t="s">
        <v>89</v>
      </c>
      <c r="J91" s="218">
        <v>13228906872</v>
      </c>
      <c r="K91" s="217"/>
      <c r="L91" s="217"/>
      <c r="M91" s="217"/>
      <c r="N91" s="217"/>
    </row>
    <row r="92" spans="2:14" s="37" customFormat="1" ht="15" hidden="1">
      <c r="B92" s="217" t="e">
        <f>VLOOKUP(#REF!,Companies[],3,FALSE)</f>
        <v>#REF!</v>
      </c>
      <c r="C92" s="221" t="s">
        <v>394</v>
      </c>
      <c r="D92" s="217" t="s">
        <v>299</v>
      </c>
      <c r="E92" s="217" t="s">
        <v>669</v>
      </c>
      <c r="F92" s="217"/>
      <c r="G92" s="218"/>
      <c r="H92" s="217"/>
      <c r="I92" s="217" t="s">
        <v>89</v>
      </c>
      <c r="J92" s="218">
        <v>28921627018</v>
      </c>
      <c r="K92" s="217"/>
      <c r="L92" s="217"/>
      <c r="M92" s="217"/>
      <c r="N92" s="217"/>
    </row>
    <row r="93" spans="2:14" s="37" customFormat="1" ht="15" hidden="1">
      <c r="B93" s="217" t="e">
        <f>VLOOKUP(#REF!,Companies[],3,FALSE)</f>
        <v>#REF!</v>
      </c>
      <c r="C93" s="221" t="s">
        <v>396</v>
      </c>
      <c r="D93" s="217" t="s">
        <v>299</v>
      </c>
      <c r="E93" s="217" t="s">
        <v>669</v>
      </c>
      <c r="F93" s="217"/>
      <c r="G93" s="218"/>
      <c r="H93" s="217"/>
      <c r="I93" s="217" t="s">
        <v>89</v>
      </c>
      <c r="J93" s="218">
        <v>1725731403559</v>
      </c>
      <c r="K93" s="217"/>
      <c r="L93" s="217"/>
      <c r="M93" s="217"/>
      <c r="N93" s="217"/>
    </row>
    <row r="94" spans="2:14" s="37" customFormat="1" ht="15" hidden="1">
      <c r="B94" s="217" t="e">
        <f>VLOOKUP(#REF!,Companies[],3,FALSE)</f>
        <v>#REF!</v>
      </c>
      <c r="C94" s="221" t="s">
        <v>398</v>
      </c>
      <c r="D94" s="217" t="s">
        <v>299</v>
      </c>
      <c r="E94" s="217" t="s">
        <v>669</v>
      </c>
      <c r="F94" s="217"/>
      <c r="G94" s="218"/>
      <c r="H94" s="217"/>
      <c r="I94" s="217" t="s">
        <v>89</v>
      </c>
      <c r="J94" s="218">
        <v>2612647863</v>
      </c>
      <c r="K94" s="217"/>
      <c r="L94" s="217"/>
      <c r="M94" s="217"/>
      <c r="N94" s="217"/>
    </row>
    <row r="95" spans="2:14" s="37" customFormat="1" ht="15" hidden="1">
      <c r="B95" s="217" t="e">
        <f>VLOOKUP(#REF!,Companies[],3,FALSE)</f>
        <v>#REF!</v>
      </c>
      <c r="C95" s="221" t="s">
        <v>400</v>
      </c>
      <c r="D95" s="217" t="s">
        <v>299</v>
      </c>
      <c r="E95" s="217" t="s">
        <v>669</v>
      </c>
      <c r="F95" s="217"/>
      <c r="G95" s="218"/>
      <c r="H95" s="217"/>
      <c r="I95" s="217" t="s">
        <v>89</v>
      </c>
      <c r="J95" s="218">
        <v>64484853008.799995</v>
      </c>
      <c r="K95" s="217"/>
      <c r="L95" s="217"/>
      <c r="M95" s="217"/>
      <c r="N95" s="217"/>
    </row>
    <row r="96" spans="2:14" s="37" customFormat="1" ht="15" hidden="1">
      <c r="B96" s="217" t="e">
        <f>VLOOKUP(#REF!,Companies[],3,FALSE)</f>
        <v>#REF!</v>
      </c>
      <c r="C96" s="221" t="s">
        <v>401</v>
      </c>
      <c r="D96" s="217" t="s">
        <v>299</v>
      </c>
      <c r="E96" s="217" t="s">
        <v>669</v>
      </c>
      <c r="F96" s="217"/>
      <c r="G96" s="218"/>
      <c r="H96" s="217"/>
      <c r="I96" s="217" t="s">
        <v>89</v>
      </c>
      <c r="J96" s="218">
        <v>23098489520</v>
      </c>
      <c r="K96" s="217"/>
      <c r="L96" s="217"/>
      <c r="M96" s="217"/>
      <c r="N96" s="217"/>
    </row>
    <row r="97" spans="2:14" s="37" customFormat="1" ht="15" hidden="1">
      <c r="B97" s="217" t="e">
        <f>VLOOKUP(#REF!,Companies[],3,FALSE)</f>
        <v>#REF!</v>
      </c>
      <c r="C97" s="221" t="s">
        <v>403</v>
      </c>
      <c r="D97" s="217" t="s">
        <v>299</v>
      </c>
      <c r="E97" s="217" t="s">
        <v>669</v>
      </c>
      <c r="F97" s="217"/>
      <c r="G97" s="218"/>
      <c r="H97" s="217"/>
      <c r="I97" s="217" t="s">
        <v>89</v>
      </c>
      <c r="J97" s="218">
        <v>30775934338</v>
      </c>
      <c r="K97" s="217"/>
      <c r="L97" s="217"/>
      <c r="M97" s="217"/>
      <c r="N97" s="217"/>
    </row>
    <row r="98" spans="2:14" s="37" customFormat="1" ht="15" hidden="1">
      <c r="B98" s="217" t="e">
        <f>VLOOKUP(#REF!,Companies[],3,FALSE)</f>
        <v>#REF!</v>
      </c>
      <c r="C98" s="221" t="s">
        <v>404</v>
      </c>
      <c r="D98" s="217" t="s">
        <v>299</v>
      </c>
      <c r="E98" s="217" t="s">
        <v>669</v>
      </c>
      <c r="F98" s="217"/>
      <c r="G98" s="218"/>
      <c r="H98" s="217"/>
      <c r="I98" s="217" t="s">
        <v>89</v>
      </c>
      <c r="J98" s="218">
        <v>267682551285</v>
      </c>
      <c r="K98" s="217"/>
      <c r="L98" s="217"/>
      <c r="M98" s="217"/>
      <c r="N98" s="217"/>
    </row>
    <row r="99" spans="2:14" s="37" customFormat="1" ht="15" hidden="1">
      <c r="B99" s="217" t="e">
        <f>VLOOKUP(#REF!,Companies[],3,FALSE)</f>
        <v>#REF!</v>
      </c>
      <c r="C99" s="221" t="s">
        <v>405</v>
      </c>
      <c r="D99" s="217" t="s">
        <v>299</v>
      </c>
      <c r="E99" s="217" t="s">
        <v>669</v>
      </c>
      <c r="F99" s="217"/>
      <c r="G99" s="218"/>
      <c r="H99" s="217"/>
      <c r="I99" s="217" t="s">
        <v>89</v>
      </c>
      <c r="J99" s="218">
        <v>399356741599.70001</v>
      </c>
      <c r="K99" s="217"/>
      <c r="L99" s="217"/>
      <c r="M99" s="217"/>
      <c r="N99" s="217"/>
    </row>
    <row r="100" spans="2:14" s="37" customFormat="1" ht="15" hidden="1">
      <c r="B100" s="217" t="e">
        <f>VLOOKUP(#REF!,Companies[],3,FALSE)</f>
        <v>#REF!</v>
      </c>
      <c r="C100" s="221" t="s">
        <v>406</v>
      </c>
      <c r="D100" s="217" t="s">
        <v>299</v>
      </c>
      <c r="E100" s="217" t="s">
        <v>669</v>
      </c>
      <c r="F100" s="217"/>
      <c r="G100" s="218"/>
      <c r="H100" s="217"/>
      <c r="I100" s="217" t="s">
        <v>89</v>
      </c>
      <c r="J100" s="218">
        <v>1628175396.5</v>
      </c>
      <c r="K100" s="217"/>
      <c r="L100" s="217"/>
      <c r="M100" s="217"/>
      <c r="N100" s="217"/>
    </row>
    <row r="101" spans="2:14" s="37" customFormat="1" ht="15" hidden="1">
      <c r="B101" s="217" t="e">
        <f>VLOOKUP(#REF!,Companies[],3,FALSE)</f>
        <v>#REF!</v>
      </c>
      <c r="C101" s="221" t="s">
        <v>408</v>
      </c>
      <c r="D101" s="217" t="s">
        <v>299</v>
      </c>
      <c r="E101" s="217" t="s">
        <v>669</v>
      </c>
      <c r="F101" s="217"/>
      <c r="G101" s="218"/>
      <c r="H101" s="217"/>
      <c r="I101" s="217" t="s">
        <v>89</v>
      </c>
      <c r="J101" s="218">
        <v>25503068653</v>
      </c>
      <c r="K101" s="217"/>
      <c r="L101" s="217"/>
      <c r="M101" s="217"/>
      <c r="N101" s="217"/>
    </row>
    <row r="102" spans="2:14" s="37" customFormat="1" ht="15" hidden="1">
      <c r="B102" s="217" t="e">
        <f>VLOOKUP(#REF!,Companies[],3,FALSE)</f>
        <v>#REF!</v>
      </c>
      <c r="C102" s="221" t="s">
        <v>409</v>
      </c>
      <c r="D102" s="217" t="s">
        <v>299</v>
      </c>
      <c r="E102" s="217" t="s">
        <v>669</v>
      </c>
      <c r="F102" s="217"/>
      <c r="G102" s="218"/>
      <c r="H102" s="217"/>
      <c r="I102" s="217" t="s">
        <v>89</v>
      </c>
      <c r="J102" s="218">
        <v>96018655973</v>
      </c>
      <c r="K102" s="217"/>
      <c r="L102" s="217"/>
      <c r="M102" s="217"/>
      <c r="N102" s="217"/>
    </row>
    <row r="103" spans="2:14" s="37" customFormat="1" ht="15" hidden="1">
      <c r="B103" s="217" t="e">
        <f>VLOOKUP(#REF!,Companies[],3,FALSE)</f>
        <v>#REF!</v>
      </c>
      <c r="C103" s="221" t="s">
        <v>410</v>
      </c>
      <c r="D103" s="217" t="s">
        <v>299</v>
      </c>
      <c r="E103" s="217" t="s">
        <v>669</v>
      </c>
      <c r="F103" s="217"/>
      <c r="G103" s="218"/>
      <c r="H103" s="217"/>
      <c r="I103" s="217" t="s">
        <v>89</v>
      </c>
      <c r="J103" s="218">
        <v>286372173146</v>
      </c>
      <c r="K103" s="217"/>
      <c r="L103" s="217"/>
      <c r="M103" s="217"/>
      <c r="N103" s="217"/>
    </row>
    <row r="104" spans="2:14" s="37" customFormat="1" ht="15" hidden="1">
      <c r="B104" s="217" t="e">
        <f>VLOOKUP(#REF!,Companies[],3,FALSE)</f>
        <v>#REF!</v>
      </c>
      <c r="C104" s="221" t="s">
        <v>411</v>
      </c>
      <c r="D104" s="217" t="s">
        <v>299</v>
      </c>
      <c r="E104" s="217" t="s">
        <v>669</v>
      </c>
      <c r="F104" s="217"/>
      <c r="G104" s="218"/>
      <c r="H104" s="217"/>
      <c r="I104" s="217" t="s">
        <v>89</v>
      </c>
      <c r="J104" s="218">
        <v>4056931.1460000002</v>
      </c>
      <c r="K104" s="217"/>
      <c r="L104" s="217"/>
      <c r="M104" s="217"/>
      <c r="N104" s="217"/>
    </row>
    <row r="105" spans="2:14" s="37" customFormat="1" ht="15" hidden="1">
      <c r="B105" s="217" t="e">
        <f>VLOOKUP(#REF!,Companies[],3,FALSE)</f>
        <v>#REF!</v>
      </c>
      <c r="C105" s="221" t="s">
        <v>413</v>
      </c>
      <c r="D105" s="217" t="s">
        <v>299</v>
      </c>
      <c r="E105" s="217" t="s">
        <v>669</v>
      </c>
      <c r="F105" s="217"/>
      <c r="G105" s="218"/>
      <c r="H105" s="217"/>
      <c r="I105" s="217" t="s">
        <v>89</v>
      </c>
      <c r="J105" s="218">
        <v>3414442450</v>
      </c>
      <c r="K105" s="217"/>
      <c r="L105" s="217"/>
      <c r="M105" s="217"/>
      <c r="N105" s="217"/>
    </row>
    <row r="106" spans="2:14" s="37" customFormat="1" ht="15" hidden="1">
      <c r="B106" s="217" t="e">
        <f>VLOOKUP(#REF!,Companies[],3,FALSE)</f>
        <v>#REF!</v>
      </c>
      <c r="C106" s="221" t="s">
        <v>415</v>
      </c>
      <c r="D106" s="217" t="s">
        <v>299</v>
      </c>
      <c r="E106" s="217" t="s">
        <v>669</v>
      </c>
      <c r="F106" s="217"/>
      <c r="G106" s="218"/>
      <c r="H106" s="217"/>
      <c r="I106" s="217" t="s">
        <v>89</v>
      </c>
      <c r="J106" s="218">
        <v>228482711469</v>
      </c>
      <c r="K106" s="217"/>
      <c r="L106" s="217"/>
      <c r="M106" s="217"/>
      <c r="N106" s="217"/>
    </row>
    <row r="107" spans="2:14" s="37" customFormat="1" ht="15" hidden="1">
      <c r="B107" s="217" t="e">
        <f>VLOOKUP(#REF!,Companies[],3,FALSE)</f>
        <v>#REF!</v>
      </c>
      <c r="C107" s="221" t="s">
        <v>416</v>
      </c>
      <c r="D107" s="217" t="s">
        <v>299</v>
      </c>
      <c r="E107" s="217" t="s">
        <v>669</v>
      </c>
      <c r="F107" s="217"/>
      <c r="G107" s="218"/>
      <c r="H107" s="217"/>
      <c r="I107" s="217" t="s">
        <v>89</v>
      </c>
      <c r="J107" s="218">
        <v>7079999634</v>
      </c>
      <c r="K107" s="217"/>
      <c r="L107" s="217"/>
      <c r="M107" s="217"/>
      <c r="N107" s="217"/>
    </row>
    <row r="108" spans="2:14" s="37" customFormat="1" ht="15" hidden="1">
      <c r="B108" s="217" t="e">
        <f>VLOOKUP(#REF!,Companies[],3,FALSE)</f>
        <v>#REF!</v>
      </c>
      <c r="C108" s="221" t="s">
        <v>417</v>
      </c>
      <c r="D108" s="217" t="s">
        <v>299</v>
      </c>
      <c r="E108" s="217" t="s">
        <v>669</v>
      </c>
      <c r="F108" s="217"/>
      <c r="G108" s="218"/>
      <c r="H108" s="217"/>
      <c r="I108" s="217" t="s">
        <v>89</v>
      </c>
      <c r="J108" s="218">
        <v>408316502179</v>
      </c>
      <c r="K108" s="217"/>
      <c r="L108" s="217"/>
      <c r="M108" s="217"/>
      <c r="N108" s="217"/>
    </row>
    <row r="109" spans="2:14" s="37" customFormat="1" ht="15" hidden="1">
      <c r="B109" s="217" t="e">
        <f>VLOOKUP(#REF!,Companies[],3,FALSE)</f>
        <v>#REF!</v>
      </c>
      <c r="C109" s="221" t="s">
        <v>418</v>
      </c>
      <c r="D109" s="217" t="s">
        <v>299</v>
      </c>
      <c r="E109" s="217" t="s">
        <v>669</v>
      </c>
      <c r="F109" s="217"/>
      <c r="G109" s="218"/>
      <c r="H109" s="217"/>
      <c r="I109" s="217" t="s">
        <v>89</v>
      </c>
      <c r="J109" s="218">
        <v>49634584353.5</v>
      </c>
      <c r="K109" s="217"/>
      <c r="L109" s="217"/>
      <c r="M109" s="217"/>
      <c r="N109" s="217"/>
    </row>
    <row r="110" spans="2:14" s="37" customFormat="1" ht="15" hidden="1">
      <c r="B110" s="217" t="e">
        <f>VLOOKUP(#REF!,Companies[],3,FALSE)</f>
        <v>#REF!</v>
      </c>
      <c r="C110" s="221" t="s">
        <v>420</v>
      </c>
      <c r="D110" s="217" t="s">
        <v>299</v>
      </c>
      <c r="E110" s="217" t="s">
        <v>669</v>
      </c>
      <c r="F110" s="217"/>
      <c r="G110" s="218"/>
      <c r="H110" s="217"/>
      <c r="I110" s="217" t="s">
        <v>89</v>
      </c>
      <c r="J110" s="218">
        <v>3542008406</v>
      </c>
      <c r="K110" s="217"/>
      <c r="L110" s="217"/>
      <c r="M110" s="217"/>
      <c r="N110" s="217"/>
    </row>
    <row r="111" spans="2:14" s="37" customFormat="1" ht="15" hidden="1">
      <c r="B111" s="217" t="e">
        <f>VLOOKUP(#REF!,Companies[],3,FALSE)</f>
        <v>#REF!</v>
      </c>
      <c r="C111" s="221" t="s">
        <v>422</v>
      </c>
      <c r="D111" s="217" t="s">
        <v>299</v>
      </c>
      <c r="E111" s="217" t="s">
        <v>669</v>
      </c>
      <c r="F111" s="217"/>
      <c r="G111" s="218"/>
      <c r="H111" s="217"/>
      <c r="I111" s="217" t="s">
        <v>89</v>
      </c>
      <c r="J111" s="218">
        <v>8783185111</v>
      </c>
      <c r="K111" s="217"/>
      <c r="L111" s="217"/>
      <c r="M111" s="217"/>
      <c r="N111" s="217"/>
    </row>
    <row r="112" spans="2:14" s="37" customFormat="1" ht="15" hidden="1">
      <c r="B112" s="217" t="e">
        <f>VLOOKUP(#REF!,Companies[],3,FALSE)</f>
        <v>#REF!</v>
      </c>
      <c r="C112" s="221" t="s">
        <v>424</v>
      </c>
      <c r="D112" s="217" t="s">
        <v>299</v>
      </c>
      <c r="E112" s="217" t="s">
        <v>669</v>
      </c>
      <c r="F112" s="217"/>
      <c r="G112" s="218"/>
      <c r="H112" s="217"/>
      <c r="I112" s="217" t="s">
        <v>89</v>
      </c>
      <c r="J112" s="218">
        <v>188652242461</v>
      </c>
      <c r="K112" s="217"/>
      <c r="L112" s="217"/>
      <c r="M112" s="217"/>
      <c r="N112" s="217"/>
    </row>
    <row r="113" spans="2:14" s="37" customFormat="1" ht="15" hidden="1">
      <c r="B113" s="217" t="e">
        <f>VLOOKUP(#REF!,Companies[],3,FALSE)</f>
        <v>#REF!</v>
      </c>
      <c r="C113" s="221" t="s">
        <v>425</v>
      </c>
      <c r="D113" s="217" t="s">
        <v>299</v>
      </c>
      <c r="E113" s="217" t="s">
        <v>669</v>
      </c>
      <c r="F113" s="217"/>
      <c r="G113" s="218"/>
      <c r="H113" s="217"/>
      <c r="I113" s="217" t="s">
        <v>89</v>
      </c>
      <c r="J113" s="218">
        <v>31421456760</v>
      </c>
      <c r="K113" s="217"/>
      <c r="L113" s="217"/>
      <c r="M113" s="217"/>
      <c r="N113" s="217"/>
    </row>
    <row r="114" spans="2:14" s="37" customFormat="1" ht="15" hidden="1">
      <c r="B114" s="217" t="e">
        <f>VLOOKUP(#REF!,Companies[],3,FALSE)</f>
        <v>#REF!</v>
      </c>
      <c r="C114" s="221" t="s">
        <v>427</v>
      </c>
      <c r="D114" s="217" t="s">
        <v>299</v>
      </c>
      <c r="E114" s="217" t="s">
        <v>669</v>
      </c>
      <c r="F114" s="217"/>
      <c r="G114" s="218"/>
      <c r="H114" s="217"/>
      <c r="I114" s="217" t="s">
        <v>89</v>
      </c>
      <c r="J114" s="218">
        <v>44963158613</v>
      </c>
      <c r="K114" s="217"/>
      <c r="L114" s="217"/>
      <c r="M114" s="217"/>
      <c r="N114" s="217"/>
    </row>
    <row r="115" spans="2:14" s="37" customFormat="1" ht="15" hidden="1">
      <c r="B115" s="217" t="e">
        <f>VLOOKUP(#REF!,Companies[],3,FALSE)</f>
        <v>#REF!</v>
      </c>
      <c r="C115" s="221" t="s">
        <v>428</v>
      </c>
      <c r="D115" s="217" t="s">
        <v>299</v>
      </c>
      <c r="E115" s="217" t="s">
        <v>669</v>
      </c>
      <c r="F115" s="217"/>
      <c r="G115" s="218"/>
      <c r="H115" s="217"/>
      <c r="I115" s="217" t="s">
        <v>89</v>
      </c>
      <c r="J115" s="218">
        <v>14889178737</v>
      </c>
      <c r="K115" s="217"/>
      <c r="L115" s="217"/>
      <c r="M115" s="217"/>
      <c r="N115" s="217"/>
    </row>
    <row r="116" spans="2:14" s="37" customFormat="1" ht="15" hidden="1">
      <c r="B116" s="217" t="e">
        <f>VLOOKUP(#REF!,Companies[],3,FALSE)</f>
        <v>#REF!</v>
      </c>
      <c r="C116" s="221" t="s">
        <v>409</v>
      </c>
      <c r="D116" s="217" t="s">
        <v>299</v>
      </c>
      <c r="E116" s="217" t="s">
        <v>669</v>
      </c>
      <c r="F116" s="217"/>
      <c r="G116" s="218"/>
      <c r="H116" s="217"/>
      <c r="I116" s="217" t="s">
        <v>185</v>
      </c>
      <c r="J116" s="218">
        <v>6717409.8204141594</v>
      </c>
      <c r="K116" s="217"/>
      <c r="L116" s="217"/>
      <c r="M116" s="217"/>
      <c r="N116" s="217"/>
    </row>
    <row r="117" spans="2:14" s="37" customFormat="1" ht="15" hidden="1">
      <c r="B117" s="217" t="e">
        <f>VLOOKUP(#REF!,Companies[],3,FALSE)</f>
        <v>#REF!</v>
      </c>
      <c r="C117" s="221" t="s">
        <v>411</v>
      </c>
      <c r="D117" s="217" t="s">
        <v>299</v>
      </c>
      <c r="E117" s="217" t="s">
        <v>669</v>
      </c>
      <c r="F117" s="217"/>
      <c r="G117" s="218"/>
      <c r="H117" s="217"/>
      <c r="I117" s="217" t="s">
        <v>185</v>
      </c>
      <c r="J117" s="218">
        <v>283.82056429271023</v>
      </c>
      <c r="K117" s="217"/>
      <c r="L117" s="217"/>
      <c r="M117" s="217"/>
      <c r="N117" s="217"/>
    </row>
    <row r="118" spans="2:14" s="37" customFormat="1" ht="15" hidden="1">
      <c r="B118" s="217" t="e">
        <f>VLOOKUP(#REF!,Companies[],3,FALSE)</f>
        <v>#REF!</v>
      </c>
      <c r="C118" s="221" t="s">
        <v>422</v>
      </c>
      <c r="D118" s="217" t="s">
        <v>299</v>
      </c>
      <c r="E118" s="217" t="s">
        <v>669</v>
      </c>
      <c r="F118" s="217"/>
      <c r="G118" s="218"/>
      <c r="H118" s="217"/>
      <c r="I118" s="217" t="s">
        <v>185</v>
      </c>
      <c r="J118" s="218">
        <v>615542.71186298132</v>
      </c>
      <c r="K118" s="217"/>
      <c r="L118" s="217"/>
      <c r="M118" s="217"/>
      <c r="N118" s="217"/>
    </row>
    <row r="119" spans="2:14" s="37" customFormat="1" ht="15" hidden="1">
      <c r="B119" s="217" t="e">
        <f>VLOOKUP(#REF!,Companies[],3,FALSE)</f>
        <v>#REF!</v>
      </c>
      <c r="C119" s="221" t="s">
        <v>424</v>
      </c>
      <c r="D119" s="217" t="s">
        <v>299</v>
      </c>
      <c r="E119" s="217" t="s">
        <v>669</v>
      </c>
      <c r="F119" s="217"/>
      <c r="G119" s="218"/>
      <c r="H119" s="217"/>
      <c r="I119" s="217" t="s">
        <v>185</v>
      </c>
      <c r="J119" s="218">
        <v>13221116.423704237</v>
      </c>
      <c r="K119" s="217"/>
      <c r="L119" s="217"/>
      <c r="M119" s="217"/>
      <c r="N119" s="217"/>
    </row>
    <row r="120" spans="2:14" s="37" customFormat="1" ht="15" hidden="1">
      <c r="B120" s="217" t="e">
        <f>VLOOKUP(#REF!,Companies[],3,FALSE)</f>
        <v>#REF!</v>
      </c>
      <c r="C120" s="221" t="s">
        <v>322</v>
      </c>
      <c r="D120" s="217" t="s">
        <v>299</v>
      </c>
      <c r="E120" s="217" t="s">
        <v>601</v>
      </c>
      <c r="F120" s="217"/>
      <c r="G120" s="218"/>
      <c r="H120" s="217"/>
      <c r="I120" s="217" t="s">
        <v>89</v>
      </c>
      <c r="J120" s="218">
        <v>1562577353909</v>
      </c>
      <c r="K120" s="217"/>
      <c r="L120" s="217"/>
      <c r="M120" s="217"/>
      <c r="N120" s="217"/>
    </row>
    <row r="121" spans="2:14" s="37" customFormat="1" ht="15" hidden="1">
      <c r="B121" s="217" t="e">
        <f>VLOOKUP(#REF!,Companies[],3,FALSE)</f>
        <v>#REF!</v>
      </c>
      <c r="C121" s="221" t="s">
        <v>328</v>
      </c>
      <c r="D121" s="217" t="s">
        <v>299</v>
      </c>
      <c r="E121" s="217" t="s">
        <v>601</v>
      </c>
      <c r="F121" s="217"/>
      <c r="G121" s="218"/>
      <c r="H121" s="217"/>
      <c r="I121" s="217" t="s">
        <v>89</v>
      </c>
      <c r="J121" s="218">
        <v>22361540133</v>
      </c>
      <c r="K121" s="217"/>
      <c r="L121" s="217"/>
      <c r="M121" s="217"/>
      <c r="N121" s="217"/>
    </row>
    <row r="122" spans="2:14" s="37" customFormat="1" ht="15" hidden="1">
      <c r="B122" s="217" t="e">
        <f>VLOOKUP(#REF!,Companies[],3,FALSE)</f>
        <v>#REF!</v>
      </c>
      <c r="C122" s="221" t="s">
        <v>331</v>
      </c>
      <c r="D122" s="217" t="s">
        <v>299</v>
      </c>
      <c r="E122" s="217" t="s">
        <v>601</v>
      </c>
      <c r="F122" s="217"/>
      <c r="G122" s="218"/>
      <c r="H122" s="217"/>
      <c r="I122" s="217" t="s">
        <v>89</v>
      </c>
      <c r="J122" s="218">
        <v>57754771013</v>
      </c>
      <c r="K122" s="217"/>
      <c r="L122" s="217"/>
      <c r="M122" s="217"/>
      <c r="N122" s="217"/>
    </row>
    <row r="123" spans="2:14" s="37" customFormat="1" ht="15" hidden="1">
      <c r="B123" s="217" t="e">
        <f>VLOOKUP(#REF!,Companies[],3,FALSE)</f>
        <v>#REF!</v>
      </c>
      <c r="C123" s="221" t="s">
        <v>336</v>
      </c>
      <c r="D123" s="217" t="s">
        <v>299</v>
      </c>
      <c r="E123" s="217" t="s">
        <v>601</v>
      </c>
      <c r="F123" s="217"/>
      <c r="G123" s="218"/>
      <c r="H123" s="217"/>
      <c r="I123" s="217" t="s">
        <v>89</v>
      </c>
      <c r="J123" s="218">
        <v>282748802919</v>
      </c>
      <c r="K123" s="217"/>
      <c r="L123" s="217"/>
      <c r="M123" s="217"/>
      <c r="N123" s="217"/>
    </row>
    <row r="124" spans="2:14" s="37" customFormat="1" ht="15" hidden="1">
      <c r="B124" s="217" t="e">
        <f>VLOOKUP(#REF!,Companies[],3,FALSE)</f>
        <v>#REF!</v>
      </c>
      <c r="C124" s="221" t="s">
        <v>338</v>
      </c>
      <c r="D124" s="217" t="s">
        <v>299</v>
      </c>
      <c r="E124" s="217" t="s">
        <v>601</v>
      </c>
      <c r="F124" s="217"/>
      <c r="G124" s="218"/>
      <c r="H124" s="217"/>
      <c r="I124" s="217" t="s">
        <v>89</v>
      </c>
      <c r="J124" s="218">
        <v>29713459309</v>
      </c>
      <c r="K124" s="217"/>
      <c r="L124" s="217"/>
      <c r="M124" s="217"/>
      <c r="N124" s="217"/>
    </row>
    <row r="125" spans="2:14" s="37" customFormat="1" ht="15" hidden="1">
      <c r="B125" s="217" t="e">
        <f>VLOOKUP(#REF!,Companies[],3,FALSE)</f>
        <v>#REF!</v>
      </c>
      <c r="C125" s="221" t="s">
        <v>341</v>
      </c>
      <c r="D125" s="217" t="s">
        <v>299</v>
      </c>
      <c r="E125" s="217" t="s">
        <v>601</v>
      </c>
      <c r="F125" s="217"/>
      <c r="G125" s="218"/>
      <c r="H125" s="217"/>
      <c r="I125" s="217" t="s">
        <v>89</v>
      </c>
      <c r="J125" s="218">
        <v>1909899058</v>
      </c>
      <c r="K125" s="217"/>
      <c r="L125" s="217"/>
      <c r="M125" s="217"/>
      <c r="N125" s="217"/>
    </row>
    <row r="126" spans="2:14" s="37" customFormat="1" ht="15" hidden="1">
      <c r="B126" s="217" t="e">
        <f>VLOOKUP(#REF!,Companies[],3,FALSE)</f>
        <v>#REF!</v>
      </c>
      <c r="C126" s="221" t="s">
        <v>342</v>
      </c>
      <c r="D126" s="217" t="s">
        <v>299</v>
      </c>
      <c r="E126" s="217" t="s">
        <v>601</v>
      </c>
      <c r="F126" s="217"/>
      <c r="G126" s="218"/>
      <c r="H126" s="217"/>
      <c r="I126" s="217" t="s">
        <v>89</v>
      </c>
      <c r="J126" s="218">
        <v>326213445811</v>
      </c>
      <c r="K126" s="217"/>
      <c r="L126" s="217"/>
      <c r="M126" s="217"/>
      <c r="N126" s="217"/>
    </row>
    <row r="127" spans="2:14" s="37" customFormat="1" ht="15" hidden="1">
      <c r="B127" s="217" t="e">
        <f>VLOOKUP(#REF!,Companies[],3,FALSE)</f>
        <v>#REF!</v>
      </c>
      <c r="C127" s="221" t="s">
        <v>344</v>
      </c>
      <c r="D127" s="217" t="s">
        <v>299</v>
      </c>
      <c r="E127" s="217" t="s">
        <v>601</v>
      </c>
      <c r="F127" s="217"/>
      <c r="G127" s="218"/>
      <c r="H127" s="217"/>
      <c r="I127" s="217" t="s">
        <v>89</v>
      </c>
      <c r="J127" s="218">
        <v>862598295457.00024</v>
      </c>
      <c r="K127" s="217"/>
      <c r="L127" s="217"/>
      <c r="M127" s="217"/>
      <c r="N127" s="217"/>
    </row>
    <row r="128" spans="2:14" s="37" customFormat="1" ht="15" hidden="1">
      <c r="B128" s="217" t="e">
        <f>VLOOKUP(#REF!,Companies[],3,FALSE)</f>
        <v>#REF!</v>
      </c>
      <c r="C128" s="221" t="s">
        <v>342</v>
      </c>
      <c r="D128" s="217" t="s">
        <v>299</v>
      </c>
      <c r="E128" s="217" t="s">
        <v>601</v>
      </c>
      <c r="F128" s="217"/>
      <c r="G128" s="218"/>
      <c r="H128" s="217"/>
      <c r="I128" s="217" t="s">
        <v>185</v>
      </c>
      <c r="J128" s="218">
        <v>22821704.618091509</v>
      </c>
      <c r="K128" s="217"/>
      <c r="L128" s="217"/>
      <c r="M128" s="217"/>
      <c r="N128" s="217"/>
    </row>
    <row r="129" spans="2:14" s="37" customFormat="1" ht="15" hidden="1">
      <c r="B129" s="217" t="e">
        <f>VLOOKUP(#REF!,Companies[],3,FALSE)</f>
        <v>#REF!</v>
      </c>
      <c r="C129" s="221" t="s">
        <v>347</v>
      </c>
      <c r="D129" s="217" t="s">
        <v>299</v>
      </c>
      <c r="E129" s="217" t="s">
        <v>601</v>
      </c>
      <c r="F129" s="217"/>
      <c r="G129" s="218"/>
      <c r="H129" s="217"/>
      <c r="I129" s="217" t="s">
        <v>89</v>
      </c>
      <c r="J129" s="218">
        <v>80439255195</v>
      </c>
      <c r="K129" s="217"/>
      <c r="L129" s="217"/>
      <c r="M129" s="217"/>
      <c r="N129" s="217"/>
    </row>
    <row r="130" spans="2:14" s="37" customFormat="1" ht="15" hidden="1">
      <c r="B130" s="217" t="e">
        <f>VLOOKUP(#REF!,Companies[],3,FALSE)</f>
        <v>#REF!</v>
      </c>
      <c r="C130" s="221" t="s">
        <v>358</v>
      </c>
      <c r="D130" s="217" t="s">
        <v>299</v>
      </c>
      <c r="E130" s="217" t="s">
        <v>601</v>
      </c>
      <c r="F130" s="217"/>
      <c r="G130" s="218"/>
      <c r="H130" s="217"/>
      <c r="I130" s="217" t="s">
        <v>89</v>
      </c>
      <c r="J130" s="218">
        <v>159676098369</v>
      </c>
      <c r="K130" s="217"/>
      <c r="L130" s="217"/>
      <c r="M130" s="217"/>
      <c r="N130" s="217"/>
    </row>
    <row r="131" spans="2:14" s="37" customFormat="1" ht="15" hidden="1">
      <c r="B131" s="217" t="e">
        <f>VLOOKUP(#REF!,Companies[],3,FALSE)</f>
        <v>#REF!</v>
      </c>
      <c r="C131" s="221" t="s">
        <v>365</v>
      </c>
      <c r="D131" s="217" t="s">
        <v>299</v>
      </c>
      <c r="E131" s="217" t="s">
        <v>601</v>
      </c>
      <c r="F131" s="217"/>
      <c r="G131" s="218"/>
      <c r="H131" s="217"/>
      <c r="I131" s="217" t="s">
        <v>89</v>
      </c>
      <c r="J131" s="218">
        <v>174674647076</v>
      </c>
      <c r="K131" s="217"/>
      <c r="L131" s="217"/>
      <c r="M131" s="217"/>
      <c r="N131" s="217"/>
    </row>
    <row r="132" spans="2:14" s="37" customFormat="1" ht="15" hidden="1">
      <c r="B132" s="217" t="e">
        <f>VLOOKUP(#REF!,Companies[],3,FALSE)</f>
        <v>#REF!</v>
      </c>
      <c r="C132" s="221" t="s">
        <v>367</v>
      </c>
      <c r="D132" s="217" t="s">
        <v>299</v>
      </c>
      <c r="E132" s="217" t="s">
        <v>601</v>
      </c>
      <c r="F132" s="217"/>
      <c r="G132" s="218"/>
      <c r="H132" s="217"/>
      <c r="I132" s="217" t="s">
        <v>185</v>
      </c>
      <c r="J132" s="218">
        <v>444306283048</v>
      </c>
      <c r="K132" s="217"/>
      <c r="L132" s="217"/>
      <c r="M132" s="217"/>
      <c r="N132" s="217"/>
    </row>
    <row r="133" spans="2:14" s="37" customFormat="1" ht="15" hidden="1">
      <c r="B133" s="217" t="e">
        <f>VLOOKUP(#REF!,Companies[],3,FALSE)</f>
        <v>#REF!</v>
      </c>
      <c r="C133" s="221" t="s">
        <v>370</v>
      </c>
      <c r="D133" s="217" t="s">
        <v>299</v>
      </c>
      <c r="E133" s="217" t="s">
        <v>601</v>
      </c>
      <c r="F133" s="217"/>
      <c r="G133" s="218"/>
      <c r="H133" s="217"/>
      <c r="I133" s="217" t="s">
        <v>89</v>
      </c>
      <c r="J133" s="218">
        <v>63225471071</v>
      </c>
      <c r="K133" s="217"/>
      <c r="L133" s="217"/>
      <c r="M133" s="217"/>
      <c r="N133" s="217"/>
    </row>
    <row r="134" spans="2:14" s="37" customFormat="1" ht="15" hidden="1">
      <c r="B134" s="217" t="e">
        <f>VLOOKUP(#REF!,Companies[],3,FALSE)</f>
        <v>#REF!</v>
      </c>
      <c r="C134" s="221" t="s">
        <v>372</v>
      </c>
      <c r="D134" s="217" t="s">
        <v>299</v>
      </c>
      <c r="E134" s="217" t="s">
        <v>601</v>
      </c>
      <c r="F134" s="217"/>
      <c r="G134" s="218"/>
      <c r="H134" s="217"/>
      <c r="I134" s="217" t="s">
        <v>89</v>
      </c>
      <c r="J134" s="218">
        <v>117735961108</v>
      </c>
      <c r="K134" s="217"/>
      <c r="L134" s="217"/>
      <c r="M134" s="217"/>
      <c r="N134" s="217"/>
    </row>
    <row r="135" spans="2:14" s="37" customFormat="1" ht="15" hidden="1">
      <c r="B135" s="217" t="e">
        <f>VLOOKUP(#REF!,Companies[],3,FALSE)</f>
        <v>#REF!</v>
      </c>
      <c r="C135" s="221" t="s">
        <v>374</v>
      </c>
      <c r="D135" s="217" t="s">
        <v>299</v>
      </c>
      <c r="E135" s="217" t="s">
        <v>601</v>
      </c>
      <c r="F135" s="217"/>
      <c r="G135" s="218"/>
      <c r="H135" s="217"/>
      <c r="I135" s="217" t="s">
        <v>89</v>
      </c>
      <c r="J135" s="218">
        <v>285482342001</v>
      </c>
      <c r="K135" s="217"/>
      <c r="L135" s="217"/>
      <c r="M135" s="217"/>
      <c r="N135" s="217"/>
    </row>
    <row r="136" spans="2:14" s="37" customFormat="1" ht="15" hidden="1">
      <c r="B136" s="217" t="e">
        <f>VLOOKUP(#REF!,Companies[],3,FALSE)</f>
        <v>#REF!</v>
      </c>
      <c r="C136" s="221" t="s">
        <v>375</v>
      </c>
      <c r="D136" s="217" t="s">
        <v>299</v>
      </c>
      <c r="E136" s="217" t="s">
        <v>601</v>
      </c>
      <c r="F136" s="217"/>
      <c r="G136" s="218"/>
      <c r="H136" s="217"/>
      <c r="I136" s="217" t="s">
        <v>89</v>
      </c>
      <c r="J136" s="218">
        <v>60168390797</v>
      </c>
      <c r="K136" s="217"/>
      <c r="L136" s="217"/>
      <c r="M136" s="217"/>
      <c r="N136" s="217"/>
    </row>
    <row r="137" spans="2:14" s="37" customFormat="1" ht="15" hidden="1">
      <c r="B137" s="217" t="e">
        <f>VLOOKUP(#REF!,Companies[],3,FALSE)</f>
        <v>#REF!</v>
      </c>
      <c r="C137" s="221" t="s">
        <v>377</v>
      </c>
      <c r="D137" s="217" t="s">
        <v>299</v>
      </c>
      <c r="E137" s="217" t="s">
        <v>601</v>
      </c>
      <c r="F137" s="217"/>
      <c r="G137" s="218"/>
      <c r="H137" s="217"/>
      <c r="I137" s="217" t="s">
        <v>89</v>
      </c>
      <c r="J137" s="218">
        <v>22312326915</v>
      </c>
      <c r="K137" s="217"/>
      <c r="L137" s="217"/>
      <c r="M137" s="217"/>
      <c r="N137" s="217"/>
    </row>
    <row r="138" spans="2:14" s="37" customFormat="1" ht="15" hidden="1">
      <c r="B138" s="217" t="e">
        <f>VLOOKUP(#REF!,Companies[],3,FALSE)</f>
        <v>#REF!</v>
      </c>
      <c r="C138" s="221" t="s">
        <v>379</v>
      </c>
      <c r="D138" s="217" t="s">
        <v>299</v>
      </c>
      <c r="E138" s="217" t="s">
        <v>601</v>
      </c>
      <c r="F138" s="217"/>
      <c r="G138" s="218"/>
      <c r="H138" s="217"/>
      <c r="I138" s="217" t="s">
        <v>89</v>
      </c>
      <c r="J138" s="218">
        <v>219991641010</v>
      </c>
      <c r="K138" s="217"/>
      <c r="L138" s="217"/>
      <c r="M138" s="217"/>
      <c r="N138" s="217"/>
    </row>
    <row r="139" spans="2:14" s="37" customFormat="1" ht="15" hidden="1">
      <c r="B139" s="217" t="e">
        <f>VLOOKUP(#REF!,Companies[],3,FALSE)</f>
        <v>#REF!</v>
      </c>
      <c r="C139" s="221" t="s">
        <v>381</v>
      </c>
      <c r="D139" s="217" t="s">
        <v>299</v>
      </c>
      <c r="E139" s="217" t="s">
        <v>601</v>
      </c>
      <c r="F139" s="217"/>
      <c r="G139" s="218"/>
      <c r="H139" s="217"/>
      <c r="I139" s="217" t="s">
        <v>89</v>
      </c>
      <c r="J139" s="218">
        <v>15670148172</v>
      </c>
      <c r="K139" s="217"/>
      <c r="L139" s="217"/>
      <c r="M139" s="217"/>
      <c r="N139" s="217"/>
    </row>
    <row r="140" spans="2:14" s="37" customFormat="1" ht="15" hidden="1">
      <c r="B140" s="217" t="e">
        <f>VLOOKUP(#REF!,Companies[],3,FALSE)</f>
        <v>#REF!</v>
      </c>
      <c r="C140" s="221" t="s">
        <v>384</v>
      </c>
      <c r="D140" s="217" t="s">
        <v>299</v>
      </c>
      <c r="E140" s="217" t="s">
        <v>601</v>
      </c>
      <c r="F140" s="217"/>
      <c r="G140" s="218"/>
      <c r="H140" s="217"/>
      <c r="I140" s="217" t="s">
        <v>89</v>
      </c>
      <c r="J140" s="218">
        <v>10097512925</v>
      </c>
      <c r="K140" s="217"/>
      <c r="L140" s="217"/>
      <c r="M140" s="217"/>
      <c r="N140" s="217"/>
    </row>
    <row r="141" spans="2:14" s="37" customFormat="1" ht="15" hidden="1">
      <c r="B141" s="217" t="e">
        <f>VLOOKUP(#REF!,Companies[],3,FALSE)</f>
        <v>#REF!</v>
      </c>
      <c r="C141" s="221" t="s">
        <v>391</v>
      </c>
      <c r="D141" s="217" t="s">
        <v>299</v>
      </c>
      <c r="E141" s="217" t="s">
        <v>601</v>
      </c>
      <c r="F141" s="217"/>
      <c r="G141" s="218"/>
      <c r="H141" s="217"/>
      <c r="I141" s="217" t="s">
        <v>89</v>
      </c>
      <c r="J141" s="218">
        <v>94421387614</v>
      </c>
      <c r="K141" s="217"/>
      <c r="L141" s="217"/>
      <c r="M141" s="217"/>
      <c r="N141" s="217"/>
    </row>
    <row r="142" spans="2:14" s="37" customFormat="1" ht="15" hidden="1">
      <c r="B142" s="217" t="e">
        <f>VLOOKUP(#REF!,Companies[],3,FALSE)</f>
        <v>#REF!</v>
      </c>
      <c r="C142" s="221" t="s">
        <v>392</v>
      </c>
      <c r="D142" s="217" t="s">
        <v>299</v>
      </c>
      <c r="E142" s="217" t="s">
        <v>601</v>
      </c>
      <c r="F142" s="217"/>
      <c r="G142" s="218"/>
      <c r="H142" s="217"/>
      <c r="I142" s="217" t="s">
        <v>89</v>
      </c>
      <c r="J142" s="218">
        <v>13138008574</v>
      </c>
      <c r="K142" s="217"/>
      <c r="L142" s="217"/>
      <c r="M142" s="217"/>
      <c r="N142" s="217"/>
    </row>
    <row r="143" spans="2:14" s="37" customFormat="1" ht="15" hidden="1">
      <c r="B143" s="217" t="e">
        <f>VLOOKUP(#REF!,Companies[],3,FALSE)</f>
        <v>#REF!</v>
      </c>
      <c r="C143" s="221" t="s">
        <v>394</v>
      </c>
      <c r="D143" s="217" t="s">
        <v>299</v>
      </c>
      <c r="E143" s="217" t="s">
        <v>601</v>
      </c>
      <c r="F143" s="217"/>
      <c r="G143" s="218"/>
      <c r="H143" s="217"/>
      <c r="I143" s="217" t="s">
        <v>89</v>
      </c>
      <c r="J143" s="218">
        <v>28603236618</v>
      </c>
      <c r="K143" s="217"/>
      <c r="L143" s="217"/>
      <c r="M143" s="217"/>
      <c r="N143" s="217"/>
    </row>
    <row r="144" spans="2:14" s="37" customFormat="1" ht="15" hidden="1">
      <c r="B144" s="217" t="e">
        <f>VLOOKUP(#REF!,Companies[],3,FALSE)</f>
        <v>#REF!</v>
      </c>
      <c r="C144" s="221" t="s">
        <v>396</v>
      </c>
      <c r="D144" s="217" t="s">
        <v>299</v>
      </c>
      <c r="E144" s="217" t="s">
        <v>601</v>
      </c>
      <c r="F144" s="217"/>
      <c r="G144" s="218"/>
      <c r="H144" s="217"/>
      <c r="I144" s="217" t="s">
        <v>89</v>
      </c>
      <c r="J144" s="218">
        <v>555880745249</v>
      </c>
      <c r="K144" s="217"/>
      <c r="L144" s="217"/>
      <c r="M144" s="217"/>
      <c r="N144" s="217"/>
    </row>
    <row r="145" spans="2:14" s="37" customFormat="1" ht="15" hidden="1">
      <c r="B145" s="217" t="e">
        <f>VLOOKUP(#REF!,Companies[],3,FALSE)</f>
        <v>#REF!</v>
      </c>
      <c r="C145" s="221" t="s">
        <v>411</v>
      </c>
      <c r="D145" s="217" t="s">
        <v>299</v>
      </c>
      <c r="E145" s="217" t="s">
        <v>601</v>
      </c>
      <c r="F145" s="217"/>
      <c r="G145" s="218"/>
      <c r="H145" s="217"/>
      <c r="I145" s="217" t="s">
        <v>89</v>
      </c>
      <c r="J145" s="218">
        <v>11958913.096999999</v>
      </c>
      <c r="K145" s="217"/>
      <c r="L145" s="217"/>
      <c r="M145" s="217"/>
      <c r="N145" s="217"/>
    </row>
    <row r="146" spans="2:14" s="37" customFormat="1" ht="15" hidden="1">
      <c r="B146" s="217" t="e">
        <f>VLOOKUP(#REF!,Companies[],3,FALSE)</f>
        <v>#REF!</v>
      </c>
      <c r="C146" s="221" t="s">
        <v>413</v>
      </c>
      <c r="D146" s="217" t="s">
        <v>299</v>
      </c>
      <c r="E146" s="217" t="s">
        <v>601</v>
      </c>
      <c r="F146" s="217"/>
      <c r="G146" s="218"/>
      <c r="H146" s="217"/>
      <c r="I146" s="217" t="s">
        <v>89</v>
      </c>
      <c r="J146" s="218">
        <v>1942558783</v>
      </c>
      <c r="K146" s="217"/>
      <c r="L146" s="217"/>
      <c r="M146" s="217"/>
      <c r="N146" s="217"/>
    </row>
    <row r="147" spans="2:14" s="37" customFormat="1" ht="15" hidden="1">
      <c r="B147" s="217" t="e">
        <f>VLOOKUP(#REF!,Companies[],3,FALSE)</f>
        <v>#REF!</v>
      </c>
      <c r="C147" s="221" t="s">
        <v>415</v>
      </c>
      <c r="D147" s="217" t="s">
        <v>299</v>
      </c>
      <c r="E147" s="217" t="s">
        <v>601</v>
      </c>
      <c r="F147" s="217"/>
      <c r="G147" s="218"/>
      <c r="H147" s="217"/>
      <c r="I147" s="217" t="s">
        <v>89</v>
      </c>
      <c r="J147" s="218">
        <v>64067012799</v>
      </c>
      <c r="K147" s="217"/>
      <c r="L147" s="217"/>
      <c r="M147" s="217"/>
      <c r="N147" s="217"/>
    </row>
    <row r="148" spans="2:14" s="37" customFormat="1" ht="15" hidden="1">
      <c r="B148" s="217" t="e">
        <f>VLOOKUP(#REF!,Companies[],3,FALSE)</f>
        <v>#REF!</v>
      </c>
      <c r="C148" s="221" t="s">
        <v>411</v>
      </c>
      <c r="D148" s="217" t="s">
        <v>299</v>
      </c>
      <c r="E148" s="217" t="s">
        <v>601</v>
      </c>
      <c r="F148" s="217"/>
      <c r="G148" s="218"/>
      <c r="H148" s="217"/>
      <c r="I148" s="217" t="s">
        <v>185</v>
      </c>
      <c r="J148" s="218">
        <v>836.63866636350906</v>
      </c>
      <c r="K148" s="217"/>
      <c r="L148" s="217"/>
      <c r="M148" s="217"/>
      <c r="N148" s="217"/>
    </row>
    <row r="149" spans="2:14" s="37" customFormat="1" ht="15" hidden="1">
      <c r="B149" s="217" t="e">
        <f>VLOOKUP(#REF!,Companies[],3,FALSE)</f>
        <v>#REF!</v>
      </c>
      <c r="C149" s="221" t="s">
        <v>418</v>
      </c>
      <c r="D149" s="217" t="s">
        <v>299</v>
      </c>
      <c r="E149" s="217" t="s">
        <v>601</v>
      </c>
      <c r="F149" s="217"/>
      <c r="G149" s="218"/>
      <c r="H149" s="217"/>
      <c r="I149" s="217" t="s">
        <v>89</v>
      </c>
      <c r="J149" s="218">
        <v>40304243452</v>
      </c>
      <c r="K149" s="217"/>
      <c r="L149" s="217"/>
      <c r="M149" s="217"/>
      <c r="N149" s="217"/>
    </row>
    <row r="150" spans="2:14" s="37" customFormat="1" ht="15" hidden="1">
      <c r="B150" s="217" t="e">
        <f>VLOOKUP(#REF!,Companies[],3,FALSE)</f>
        <v>#REF!</v>
      </c>
      <c r="C150" s="221" t="s">
        <v>420</v>
      </c>
      <c r="D150" s="217" t="s">
        <v>299</v>
      </c>
      <c r="E150" s="217" t="s">
        <v>601</v>
      </c>
      <c r="F150" s="217"/>
      <c r="G150" s="218"/>
      <c r="H150" s="217"/>
      <c r="I150" s="217" t="s">
        <v>89</v>
      </c>
      <c r="J150" s="218">
        <v>4018934145</v>
      </c>
      <c r="K150" s="217"/>
      <c r="L150" s="217"/>
      <c r="M150" s="217"/>
      <c r="N150" s="217"/>
    </row>
    <row r="151" spans="2:14" s="37" customFormat="1" ht="15" hidden="1">
      <c r="B151" s="217" t="e">
        <f>VLOOKUP(#REF!,Companies[],3,FALSE)</f>
        <v>#REF!</v>
      </c>
      <c r="C151" s="221" t="s">
        <v>424</v>
      </c>
      <c r="D151" s="217" t="s">
        <v>299</v>
      </c>
      <c r="E151" s="217" t="s">
        <v>601</v>
      </c>
      <c r="F151" s="217"/>
      <c r="G151" s="218"/>
      <c r="H151" s="217"/>
      <c r="I151" s="217" t="s">
        <v>89</v>
      </c>
      <c r="J151" s="218">
        <v>141529061534</v>
      </c>
      <c r="K151" s="217"/>
      <c r="L151" s="217"/>
      <c r="M151" s="217"/>
      <c r="N151" s="217"/>
    </row>
    <row r="152" spans="2:14" s="37" customFormat="1" ht="15" hidden="1">
      <c r="B152" s="217" t="e">
        <f>VLOOKUP(#REF!,Companies[],3,FALSE)</f>
        <v>#REF!</v>
      </c>
      <c r="C152" s="221" t="s">
        <v>425</v>
      </c>
      <c r="D152" s="217" t="s">
        <v>299</v>
      </c>
      <c r="E152" s="217" t="s">
        <v>601</v>
      </c>
      <c r="F152" s="217"/>
      <c r="G152" s="218"/>
      <c r="H152" s="217"/>
      <c r="I152" s="217" t="s">
        <v>89</v>
      </c>
      <c r="J152" s="218">
        <v>46401041109</v>
      </c>
      <c r="K152" s="217"/>
      <c r="L152" s="217"/>
      <c r="M152" s="217"/>
      <c r="N152" s="217"/>
    </row>
    <row r="153" spans="2:14" s="37" customFormat="1" ht="15" hidden="1">
      <c r="B153" s="217" t="e">
        <f>VLOOKUP(#REF!,Companies[],3,FALSE)</f>
        <v>#REF!</v>
      </c>
      <c r="C153" s="221" t="s">
        <v>427</v>
      </c>
      <c r="D153" s="217" t="s">
        <v>299</v>
      </c>
      <c r="E153" s="217" t="s">
        <v>601</v>
      </c>
      <c r="F153" s="217"/>
      <c r="G153" s="218"/>
      <c r="H153" s="217"/>
      <c r="I153" s="217" t="s">
        <v>89</v>
      </c>
      <c r="J153" s="218">
        <v>1898518572</v>
      </c>
      <c r="K153" s="217"/>
      <c r="L153" s="217"/>
      <c r="M153" s="217"/>
      <c r="N153" s="217"/>
    </row>
    <row r="154" spans="2:14" s="37" customFormat="1" ht="15" hidden="1">
      <c r="B154" s="217" t="e">
        <f>VLOOKUP(#REF!,Companies[],3,FALSE)</f>
        <v>#REF!</v>
      </c>
      <c r="C154" s="221" t="s">
        <v>424</v>
      </c>
      <c r="D154" s="217" t="s">
        <v>299</v>
      </c>
      <c r="E154" s="217" t="s">
        <v>601</v>
      </c>
      <c r="F154" s="217"/>
      <c r="G154" s="218"/>
      <c r="H154" s="217"/>
      <c r="I154" s="217" t="s">
        <v>185</v>
      </c>
      <c r="J154" s="218">
        <v>9918632.1639693286</v>
      </c>
      <c r="K154" s="217"/>
      <c r="L154" s="217"/>
      <c r="M154" s="217"/>
      <c r="N154" s="217"/>
    </row>
    <row r="155" spans="2:14" s="37" customFormat="1" ht="15">
      <c r="B155" s="217" t="e">
        <f>VLOOKUP(#REF!,Companies[],3,FALSE)</f>
        <v>#REF!</v>
      </c>
      <c r="C155" s="221" t="s">
        <v>322</v>
      </c>
      <c r="D155" s="221" t="s">
        <v>301</v>
      </c>
      <c r="E155" s="217" t="s">
        <v>612</v>
      </c>
      <c r="F155" s="217"/>
      <c r="G155" s="218"/>
      <c r="H155" s="217"/>
      <c r="I155" s="217" t="s">
        <v>185</v>
      </c>
      <c r="J155" s="218">
        <v>257670642.72007585</v>
      </c>
      <c r="K155" s="217" t="s">
        <v>69</v>
      </c>
      <c r="L155" s="217"/>
      <c r="M155" s="217"/>
      <c r="N155" s="217"/>
    </row>
    <row r="156" spans="2:14" s="37" customFormat="1" ht="15">
      <c r="B156" s="217" t="e">
        <f>VLOOKUP(#REF!,Companies[],3,FALSE)</f>
        <v>#REF!</v>
      </c>
      <c r="C156" s="221" t="s">
        <v>328</v>
      </c>
      <c r="D156" s="221" t="s">
        <v>301</v>
      </c>
      <c r="E156" s="217" t="s">
        <v>612</v>
      </c>
      <c r="F156" s="217"/>
      <c r="G156" s="218"/>
      <c r="H156" s="217"/>
      <c r="I156" s="217" t="s">
        <v>185</v>
      </c>
      <c r="J156" s="218">
        <v>292197.79491133633</v>
      </c>
      <c r="K156" s="217" t="s">
        <v>69</v>
      </c>
      <c r="L156" s="217"/>
      <c r="M156" s="217"/>
      <c r="N156" s="217"/>
    </row>
    <row r="157" spans="2:14" s="37" customFormat="1" ht="15">
      <c r="B157" s="217" t="e">
        <f>VLOOKUP(#REF!,Companies[],3,FALSE)</f>
        <v>#REF!</v>
      </c>
      <c r="C157" s="221" t="s">
        <v>331</v>
      </c>
      <c r="D157" s="221" t="s">
        <v>301</v>
      </c>
      <c r="E157" s="217" t="s">
        <v>612</v>
      </c>
      <c r="F157" s="217"/>
      <c r="G157" s="218"/>
      <c r="H157" s="217"/>
      <c r="I157" s="217" t="s">
        <v>185</v>
      </c>
      <c r="J157" s="218">
        <v>2726109.1031527007</v>
      </c>
      <c r="K157" s="217" t="s">
        <v>69</v>
      </c>
      <c r="L157" s="217"/>
      <c r="M157" s="217"/>
      <c r="N157" s="217"/>
    </row>
    <row r="158" spans="2:14" s="37" customFormat="1" ht="15">
      <c r="B158" s="217" t="e">
        <f>VLOOKUP(#REF!,Companies[],3,FALSE)</f>
        <v>#REF!</v>
      </c>
      <c r="C158" s="221" t="s">
        <v>334</v>
      </c>
      <c r="D158" s="221" t="s">
        <v>301</v>
      </c>
      <c r="E158" s="217" t="s">
        <v>612</v>
      </c>
      <c r="F158" s="217"/>
      <c r="G158" s="218"/>
      <c r="H158" s="217"/>
      <c r="I158" s="217" t="s">
        <v>185</v>
      </c>
      <c r="J158" s="218">
        <v>3453</v>
      </c>
      <c r="K158" s="217" t="s">
        <v>69</v>
      </c>
      <c r="L158" s="217"/>
      <c r="M158" s="217"/>
      <c r="N158" s="217"/>
    </row>
    <row r="159" spans="2:14" s="37" customFormat="1" ht="15">
      <c r="B159" s="217" t="e">
        <f>VLOOKUP(#REF!,Companies[],3,FALSE)</f>
        <v>#REF!</v>
      </c>
      <c r="C159" s="221" t="s">
        <v>336</v>
      </c>
      <c r="D159" s="221" t="s">
        <v>301</v>
      </c>
      <c r="E159" s="217" t="s">
        <v>612</v>
      </c>
      <c r="F159" s="217"/>
      <c r="G159" s="218"/>
      <c r="H159" s="217"/>
      <c r="I159" s="217" t="s">
        <v>185</v>
      </c>
      <c r="J159" s="218">
        <v>126139921.2792173</v>
      </c>
      <c r="K159" s="217" t="s">
        <v>69</v>
      </c>
      <c r="L159" s="217"/>
      <c r="M159" s="217"/>
      <c r="N159" s="217"/>
    </row>
    <row r="160" spans="2:14" s="37" customFormat="1" ht="15">
      <c r="B160" s="217" t="e">
        <f>VLOOKUP(#REF!,Companies[],3,FALSE)</f>
        <v>#REF!</v>
      </c>
      <c r="C160" s="221" t="s">
        <v>338</v>
      </c>
      <c r="D160" s="221" t="s">
        <v>301</v>
      </c>
      <c r="E160" s="217" t="s">
        <v>612</v>
      </c>
      <c r="F160" s="217"/>
      <c r="G160" s="218"/>
      <c r="H160" s="217"/>
      <c r="I160" s="217" t="s">
        <v>185</v>
      </c>
      <c r="J160" s="218">
        <v>2827318.4602500005</v>
      </c>
      <c r="K160" s="217" t="s">
        <v>69</v>
      </c>
      <c r="L160" s="217"/>
      <c r="M160" s="217"/>
      <c r="N160" s="217"/>
    </row>
    <row r="161" spans="2:14" s="37" customFormat="1" ht="15">
      <c r="B161" s="217" t="e">
        <f>VLOOKUP(#REF!,Companies[],3,FALSE)</f>
        <v>#REF!</v>
      </c>
      <c r="C161" s="221" t="s">
        <v>342</v>
      </c>
      <c r="D161" s="221" t="s">
        <v>301</v>
      </c>
      <c r="E161" s="217" t="s">
        <v>612</v>
      </c>
      <c r="F161" s="217"/>
      <c r="G161" s="218"/>
      <c r="H161" s="217"/>
      <c r="I161" s="217" t="s">
        <v>185</v>
      </c>
      <c r="J161" s="218">
        <v>206361149.91130209</v>
      </c>
      <c r="K161" s="217" t="s">
        <v>69</v>
      </c>
      <c r="L161" s="217"/>
      <c r="M161" s="217"/>
      <c r="N161" s="217"/>
    </row>
    <row r="162" spans="2:14" s="37" customFormat="1" ht="15">
      <c r="B162" s="217" t="e">
        <f>VLOOKUP(#REF!,Companies[],3,FALSE)</f>
        <v>#REF!</v>
      </c>
      <c r="C162" s="221" t="s">
        <v>342</v>
      </c>
      <c r="D162" s="221" t="s">
        <v>301</v>
      </c>
      <c r="E162" s="217" t="s">
        <v>612</v>
      </c>
      <c r="F162" s="217"/>
      <c r="G162" s="218"/>
      <c r="H162" s="217"/>
      <c r="I162" s="217" t="s">
        <v>89</v>
      </c>
      <c r="J162" s="218">
        <v>2949726276832.1519</v>
      </c>
      <c r="K162" s="217" t="s">
        <v>69</v>
      </c>
      <c r="L162" s="217"/>
      <c r="M162" s="217"/>
      <c r="N162" s="217"/>
    </row>
    <row r="163" spans="2:14" s="37" customFormat="1" ht="15">
      <c r="B163" s="217" t="e">
        <f>VLOOKUP(#REF!,Companies[],3,FALSE)</f>
        <v>#REF!</v>
      </c>
      <c r="C163" s="221" t="s">
        <v>346</v>
      </c>
      <c r="D163" s="221" t="s">
        <v>301</v>
      </c>
      <c r="E163" s="217" t="s">
        <v>612</v>
      </c>
      <c r="F163" s="217"/>
      <c r="G163" s="218"/>
      <c r="H163" s="217"/>
      <c r="I163" s="217" t="s">
        <v>185</v>
      </c>
      <c r="J163" s="218">
        <v>146302.80152628158</v>
      </c>
      <c r="K163" s="217" t="s">
        <v>69</v>
      </c>
      <c r="L163" s="217"/>
      <c r="M163" s="217"/>
      <c r="N163" s="217"/>
    </row>
    <row r="164" spans="2:14" s="37" customFormat="1" ht="15">
      <c r="B164" s="217" t="e">
        <f>VLOOKUP(#REF!,Companies[],3,FALSE)</f>
        <v>#REF!</v>
      </c>
      <c r="C164" s="221" t="s">
        <v>347</v>
      </c>
      <c r="D164" s="221" t="s">
        <v>301</v>
      </c>
      <c r="E164" s="217" t="s">
        <v>612</v>
      </c>
      <c r="F164" s="217"/>
      <c r="G164" s="218"/>
      <c r="H164" s="217"/>
      <c r="I164" s="217" t="s">
        <v>185</v>
      </c>
      <c r="J164" s="218">
        <v>34159459.977739826</v>
      </c>
      <c r="K164" s="217" t="s">
        <v>69</v>
      </c>
      <c r="L164" s="217"/>
      <c r="M164" s="217"/>
      <c r="N164" s="217"/>
    </row>
    <row r="165" spans="2:14" s="37" customFormat="1" ht="15">
      <c r="B165" s="217" t="e">
        <f>VLOOKUP(#REF!,Companies[],3,FALSE)</f>
        <v>#REF!</v>
      </c>
      <c r="C165" s="221" t="s">
        <v>348</v>
      </c>
      <c r="D165" s="221" t="s">
        <v>301</v>
      </c>
      <c r="E165" s="217" t="s">
        <v>612</v>
      </c>
      <c r="F165" s="217"/>
      <c r="G165" s="218"/>
      <c r="H165" s="217"/>
      <c r="I165" s="217" t="s">
        <v>185</v>
      </c>
      <c r="J165" s="218">
        <v>331533.56320470013</v>
      </c>
      <c r="K165" s="217" t="s">
        <v>69</v>
      </c>
      <c r="L165" s="217"/>
      <c r="M165" s="217"/>
      <c r="N165" s="217"/>
    </row>
    <row r="166" spans="2:14" s="37" customFormat="1" ht="15">
      <c r="B166" s="217" t="e">
        <f>VLOOKUP(#REF!,Companies[],3,FALSE)</f>
        <v>#REF!</v>
      </c>
      <c r="C166" s="221" t="s">
        <v>351</v>
      </c>
      <c r="D166" s="221" t="s">
        <v>301</v>
      </c>
      <c r="E166" s="217" t="s">
        <v>612</v>
      </c>
      <c r="F166" s="217"/>
      <c r="G166" s="218"/>
      <c r="H166" s="217"/>
      <c r="I166" s="217" t="s">
        <v>185</v>
      </c>
      <c r="J166" s="218">
        <v>57036313.329651788</v>
      </c>
      <c r="K166" s="217" t="s">
        <v>69</v>
      </c>
      <c r="L166" s="217"/>
      <c r="M166" s="217"/>
      <c r="N166" s="217"/>
    </row>
    <row r="167" spans="2:14" s="37" customFormat="1" ht="15">
      <c r="B167" s="217" t="e">
        <f>VLOOKUP(#REF!,Companies[],3,FALSE)</f>
        <v>#REF!</v>
      </c>
      <c r="C167" s="221" t="s">
        <v>353</v>
      </c>
      <c r="D167" s="221" t="s">
        <v>301</v>
      </c>
      <c r="E167" s="217" t="s">
        <v>612</v>
      </c>
      <c r="F167" s="217"/>
      <c r="G167" s="218"/>
      <c r="H167" s="217"/>
      <c r="I167" s="217" t="s">
        <v>185</v>
      </c>
      <c r="J167" s="218">
        <v>4343662.8670709701</v>
      </c>
      <c r="K167" s="217" t="s">
        <v>69</v>
      </c>
      <c r="L167" s="217"/>
      <c r="M167" s="217"/>
      <c r="N167" s="217"/>
    </row>
    <row r="168" spans="2:14" s="37" customFormat="1" ht="15">
      <c r="B168" s="217" t="e">
        <f>VLOOKUP(#REF!,Companies[],3,FALSE)</f>
        <v>#REF!</v>
      </c>
      <c r="C168" s="221" t="s">
        <v>357</v>
      </c>
      <c r="D168" s="221" t="s">
        <v>301</v>
      </c>
      <c r="E168" s="217" t="s">
        <v>612</v>
      </c>
      <c r="F168" s="217"/>
      <c r="G168" s="218"/>
      <c r="H168" s="217"/>
      <c r="I168" s="217" t="s">
        <v>185</v>
      </c>
      <c r="J168" s="218">
        <v>50803747.912993237</v>
      </c>
      <c r="K168" s="217" t="s">
        <v>69</v>
      </c>
      <c r="L168" s="217"/>
      <c r="M168" s="217"/>
      <c r="N168" s="217"/>
    </row>
    <row r="169" spans="2:14" s="37" customFormat="1" ht="15">
      <c r="B169" s="217" t="e">
        <f>VLOOKUP(#REF!,Companies[],3,FALSE)</f>
        <v>#REF!</v>
      </c>
      <c r="C169" s="221" t="s">
        <v>358</v>
      </c>
      <c r="D169" s="221" t="s">
        <v>301</v>
      </c>
      <c r="E169" s="217" t="s">
        <v>612</v>
      </c>
      <c r="F169" s="217"/>
      <c r="G169" s="218"/>
      <c r="H169" s="217"/>
      <c r="I169" s="217" t="s">
        <v>185</v>
      </c>
      <c r="J169" s="218">
        <v>29256689.392089695</v>
      </c>
      <c r="K169" s="217" t="s">
        <v>69</v>
      </c>
      <c r="L169" s="217"/>
      <c r="M169" s="217"/>
      <c r="N169" s="217"/>
    </row>
    <row r="170" spans="2:14" s="37" customFormat="1" ht="15">
      <c r="B170" s="217">
        <f>VLOOKUP(C170,Companies[],3,FALSE)</f>
        <v>0</v>
      </c>
      <c r="C170" s="221" t="s">
        <v>362</v>
      </c>
      <c r="D170" s="265" t="s">
        <v>301</v>
      </c>
      <c r="E170" s="217" t="s">
        <v>612</v>
      </c>
      <c r="F170" s="217"/>
      <c r="G170" s="218"/>
      <c r="H170" s="217"/>
      <c r="I170" s="217" t="s">
        <v>185</v>
      </c>
      <c r="J170" s="218">
        <v>44496052.479999997</v>
      </c>
      <c r="K170" s="217" t="s">
        <v>69</v>
      </c>
      <c r="L170" s="217"/>
      <c r="M170" s="217"/>
      <c r="N170" s="217"/>
    </row>
    <row r="171" spans="2:14" s="37" customFormat="1" ht="15">
      <c r="B171" s="217">
        <f>VLOOKUP(C171,Companies[],3,FALSE)</f>
        <v>0</v>
      </c>
      <c r="C171" s="221" t="s">
        <v>363</v>
      </c>
      <c r="D171" s="265" t="s">
        <v>301</v>
      </c>
      <c r="E171" s="217" t="s">
        <v>612</v>
      </c>
      <c r="F171" s="217"/>
      <c r="G171" s="218"/>
      <c r="H171" s="217"/>
      <c r="I171" s="217" t="s">
        <v>185</v>
      </c>
      <c r="J171" s="218">
        <v>87726296.949093461</v>
      </c>
      <c r="K171" s="217" t="s">
        <v>69</v>
      </c>
      <c r="L171" s="217"/>
      <c r="M171" s="217"/>
      <c r="N171" s="217"/>
    </row>
    <row r="172" spans="2:14" s="37" customFormat="1" ht="15">
      <c r="B172" s="217">
        <f>VLOOKUP(C172,Companies[],3,FALSE)</f>
        <v>0</v>
      </c>
      <c r="C172" s="221" t="s">
        <v>367</v>
      </c>
      <c r="D172" s="265" t="s">
        <v>301</v>
      </c>
      <c r="E172" s="217" t="s">
        <v>612</v>
      </c>
      <c r="F172" s="217"/>
      <c r="G172" s="218"/>
      <c r="H172" s="217"/>
      <c r="I172" s="217" t="s">
        <v>185</v>
      </c>
      <c r="J172" s="218">
        <v>15993257.319466837</v>
      </c>
      <c r="K172" s="217" t="s">
        <v>69</v>
      </c>
      <c r="L172" s="217"/>
      <c r="M172" s="217"/>
      <c r="N172" s="217"/>
    </row>
    <row r="173" spans="2:14" s="37" customFormat="1" ht="15">
      <c r="B173" s="217">
        <f>VLOOKUP(C173,Companies[],3,FALSE)</f>
        <v>0</v>
      </c>
      <c r="C173" s="221" t="s">
        <v>370</v>
      </c>
      <c r="D173" s="265" t="s">
        <v>301</v>
      </c>
      <c r="E173" s="217" t="s">
        <v>612</v>
      </c>
      <c r="F173" s="217"/>
      <c r="G173" s="218"/>
      <c r="H173" s="217"/>
      <c r="I173" s="217" t="s">
        <v>185</v>
      </c>
      <c r="J173" s="218">
        <v>67075765</v>
      </c>
      <c r="K173" s="217" t="s">
        <v>69</v>
      </c>
      <c r="L173" s="217"/>
      <c r="M173" s="217"/>
      <c r="N173" s="217"/>
    </row>
    <row r="174" spans="2:14" s="37" customFormat="1" ht="15">
      <c r="B174" s="217">
        <f>VLOOKUP(C174,Companies[],3,FALSE)</f>
        <v>0</v>
      </c>
      <c r="C174" s="221" t="s">
        <v>372</v>
      </c>
      <c r="D174" s="265" t="s">
        <v>301</v>
      </c>
      <c r="E174" s="217" t="s">
        <v>612</v>
      </c>
      <c r="F174" s="217"/>
      <c r="G174" s="218"/>
      <c r="H174" s="217"/>
      <c r="I174" s="217" t="s">
        <v>185</v>
      </c>
      <c r="J174" s="218">
        <v>74946491.347102553</v>
      </c>
      <c r="K174" s="217" t="s">
        <v>69</v>
      </c>
      <c r="L174" s="217"/>
      <c r="M174" s="217"/>
      <c r="N174" s="217"/>
    </row>
    <row r="175" spans="2:14" s="37" customFormat="1" ht="15">
      <c r="B175" s="217">
        <f>VLOOKUP(C175,Companies[],3,FALSE)</f>
        <v>0</v>
      </c>
      <c r="C175" s="221" t="s">
        <v>374</v>
      </c>
      <c r="D175" s="265" t="s">
        <v>301</v>
      </c>
      <c r="E175" s="217" t="s">
        <v>612</v>
      </c>
      <c r="F175" s="217"/>
      <c r="G175" s="218"/>
      <c r="H175" s="217"/>
      <c r="I175" s="217" t="s">
        <v>185</v>
      </c>
      <c r="J175" s="218">
        <v>505557159.18840837</v>
      </c>
      <c r="K175" s="217" t="s">
        <v>69</v>
      </c>
      <c r="L175" s="217"/>
      <c r="M175" s="217"/>
      <c r="N175" s="217"/>
    </row>
    <row r="176" spans="2:14" s="37" customFormat="1" ht="15">
      <c r="B176" s="217">
        <f>VLOOKUP(C176,Companies[],3,FALSE)</f>
        <v>0</v>
      </c>
      <c r="C176" s="221" t="s">
        <v>375</v>
      </c>
      <c r="D176" s="265" t="s">
        <v>301</v>
      </c>
      <c r="E176" s="217" t="s">
        <v>612</v>
      </c>
      <c r="F176" s="217"/>
      <c r="G176" s="218"/>
      <c r="H176" s="217"/>
      <c r="I176" s="217" t="s">
        <v>185</v>
      </c>
      <c r="J176" s="218">
        <v>14981503.310000002</v>
      </c>
      <c r="K176" s="217" t="s">
        <v>69</v>
      </c>
      <c r="L176" s="217"/>
      <c r="M176" s="217"/>
      <c r="N176" s="217"/>
    </row>
    <row r="177" spans="2:14" s="37" customFormat="1" ht="15">
      <c r="B177" s="217">
        <f>VLOOKUP(C177,Companies[],3,FALSE)</f>
        <v>0</v>
      </c>
      <c r="C177" s="221" t="s">
        <v>377</v>
      </c>
      <c r="D177" s="265" t="s">
        <v>301</v>
      </c>
      <c r="E177" s="217" t="s">
        <v>612</v>
      </c>
      <c r="F177" s="217"/>
      <c r="G177" s="218"/>
      <c r="H177" s="217"/>
      <c r="I177" s="217" t="s">
        <v>185</v>
      </c>
      <c r="J177" s="218">
        <v>16071861.709999999</v>
      </c>
      <c r="K177" s="217" t="s">
        <v>69</v>
      </c>
      <c r="L177" s="217"/>
      <c r="M177" s="217"/>
      <c r="N177" s="217"/>
    </row>
    <row r="178" spans="2:14" s="37" customFormat="1" ht="15">
      <c r="B178" s="217">
        <f>VLOOKUP(C178,Companies[],3,FALSE)</f>
        <v>0</v>
      </c>
      <c r="C178" s="221" t="s">
        <v>379</v>
      </c>
      <c r="D178" s="265" t="s">
        <v>301</v>
      </c>
      <c r="E178" s="217" t="s">
        <v>612</v>
      </c>
      <c r="F178" s="217"/>
      <c r="G178" s="218"/>
      <c r="H178" s="217"/>
      <c r="I178" s="217" t="s">
        <v>185</v>
      </c>
      <c r="J178" s="218">
        <v>6920813.3899999997</v>
      </c>
      <c r="K178" s="217" t="s">
        <v>69</v>
      </c>
      <c r="L178" s="217"/>
      <c r="M178" s="217"/>
      <c r="N178" s="217"/>
    </row>
    <row r="179" spans="2:14" s="37" customFormat="1" ht="15">
      <c r="B179" s="217">
        <f>VLOOKUP(C179,Companies[],3,FALSE)</f>
        <v>0</v>
      </c>
      <c r="C179" s="221" t="s">
        <v>381</v>
      </c>
      <c r="D179" s="265" t="s">
        <v>301</v>
      </c>
      <c r="E179" s="217" t="s">
        <v>612</v>
      </c>
      <c r="F179" s="217"/>
      <c r="G179" s="218"/>
      <c r="H179" s="217"/>
      <c r="I179" s="217" t="s">
        <v>185</v>
      </c>
      <c r="J179" s="218">
        <v>15246355.789999999</v>
      </c>
      <c r="K179" s="217" t="s">
        <v>69</v>
      </c>
      <c r="L179" s="217"/>
      <c r="M179" s="217"/>
      <c r="N179" s="217"/>
    </row>
    <row r="180" spans="2:14" s="37" customFormat="1" ht="15">
      <c r="B180" s="217">
        <f>VLOOKUP(C180,Companies[],3,FALSE)</f>
        <v>0</v>
      </c>
      <c r="C180" s="221" t="s">
        <v>391</v>
      </c>
      <c r="D180" s="265" t="s">
        <v>301</v>
      </c>
      <c r="E180" s="217" t="s">
        <v>612</v>
      </c>
      <c r="F180" s="217"/>
      <c r="G180" s="218"/>
      <c r="H180" s="217"/>
      <c r="I180" s="217" t="s">
        <v>185</v>
      </c>
      <c r="J180" s="218">
        <v>233624402.15000001</v>
      </c>
      <c r="K180" s="217" t="s">
        <v>69</v>
      </c>
      <c r="L180" s="217"/>
      <c r="M180" s="217"/>
      <c r="N180" s="217"/>
    </row>
    <row r="181" spans="2:14" s="37" customFormat="1" ht="15">
      <c r="B181" s="217">
        <f>VLOOKUP(C181,Companies[],3,FALSE)</f>
        <v>0</v>
      </c>
      <c r="C181" s="221" t="s">
        <v>392</v>
      </c>
      <c r="D181" s="265" t="s">
        <v>301</v>
      </c>
      <c r="E181" s="217" t="s">
        <v>612</v>
      </c>
      <c r="F181" s="217"/>
      <c r="G181" s="218"/>
      <c r="H181" s="217"/>
      <c r="I181" s="217" t="s">
        <v>185</v>
      </c>
      <c r="J181" s="218">
        <v>386682.12449999998</v>
      </c>
      <c r="K181" s="217" t="s">
        <v>69</v>
      </c>
      <c r="L181" s="217"/>
      <c r="M181" s="217"/>
      <c r="N181" s="217"/>
    </row>
    <row r="182" spans="2:14" s="37" customFormat="1" ht="15">
      <c r="B182" s="217">
        <f>VLOOKUP(C182,Companies[],3,FALSE)</f>
        <v>0</v>
      </c>
      <c r="C182" s="221" t="s">
        <v>396</v>
      </c>
      <c r="D182" s="265" t="s">
        <v>301</v>
      </c>
      <c r="E182" s="217" t="s">
        <v>612</v>
      </c>
      <c r="F182" s="217"/>
      <c r="G182" s="218"/>
      <c r="H182" s="217"/>
      <c r="I182" s="217" t="s">
        <v>185</v>
      </c>
      <c r="J182" s="218">
        <v>155842747.65282908</v>
      </c>
      <c r="K182" s="217" t="s">
        <v>69</v>
      </c>
      <c r="L182" s="217"/>
      <c r="M182" s="217"/>
      <c r="N182" s="217"/>
    </row>
    <row r="183" spans="2:14" s="37" customFormat="1" ht="15">
      <c r="B183" s="217">
        <f>VLOOKUP(C183,Companies[],3,FALSE)</f>
        <v>0</v>
      </c>
      <c r="C183" s="221" t="s">
        <v>398</v>
      </c>
      <c r="D183" s="265" t="s">
        <v>301</v>
      </c>
      <c r="E183" s="217" t="s">
        <v>612</v>
      </c>
      <c r="F183" s="217"/>
      <c r="G183" s="218"/>
      <c r="H183" s="217"/>
      <c r="I183" s="217" t="s">
        <v>185</v>
      </c>
      <c r="J183" s="218">
        <v>246.85813658575006</v>
      </c>
      <c r="K183" s="217" t="s">
        <v>69</v>
      </c>
      <c r="L183" s="217"/>
      <c r="M183" s="217"/>
      <c r="N183" s="217"/>
    </row>
    <row r="184" spans="2:14" s="37" customFormat="1" ht="15">
      <c r="B184" s="217">
        <f>VLOOKUP(C184,Companies[],3,FALSE)</f>
        <v>0</v>
      </c>
      <c r="C184" s="221" t="s">
        <v>400</v>
      </c>
      <c r="D184" s="265" t="s">
        <v>301</v>
      </c>
      <c r="E184" s="217" t="s">
        <v>612</v>
      </c>
      <c r="F184" s="217"/>
      <c r="G184" s="218"/>
      <c r="H184" s="217"/>
      <c r="I184" s="217" t="s">
        <v>185</v>
      </c>
      <c r="J184" s="218">
        <v>79261387.616439208</v>
      </c>
      <c r="K184" s="217" t="s">
        <v>69</v>
      </c>
      <c r="L184" s="217"/>
      <c r="M184" s="217"/>
      <c r="N184" s="217"/>
    </row>
    <row r="185" spans="2:14" s="37" customFormat="1" ht="15">
      <c r="B185" s="217">
        <f>VLOOKUP(C185,Companies[],3,FALSE)</f>
        <v>0</v>
      </c>
      <c r="C185" s="221" t="s">
        <v>402</v>
      </c>
      <c r="D185" s="265" t="s">
        <v>301</v>
      </c>
      <c r="E185" s="217" t="s">
        <v>612</v>
      </c>
      <c r="F185" s="217"/>
      <c r="G185" s="218"/>
      <c r="H185" s="217"/>
      <c r="I185" s="217" t="s">
        <v>185</v>
      </c>
      <c r="J185" s="218">
        <v>2490640.4116981276</v>
      </c>
      <c r="K185" s="217" t="s">
        <v>69</v>
      </c>
      <c r="L185" s="217"/>
      <c r="M185" s="217"/>
      <c r="N185" s="217"/>
    </row>
    <row r="186" spans="2:14" s="37" customFormat="1" ht="15">
      <c r="B186" s="217">
        <f>VLOOKUP(C186,Companies[],3,FALSE)</f>
        <v>0</v>
      </c>
      <c r="C186" s="221" t="s">
        <v>403</v>
      </c>
      <c r="D186" s="265" t="s">
        <v>301</v>
      </c>
      <c r="E186" s="217" t="s">
        <v>612</v>
      </c>
      <c r="F186" s="217"/>
      <c r="G186" s="218"/>
      <c r="H186" s="217"/>
      <c r="I186" s="217" t="s">
        <v>185</v>
      </c>
      <c r="J186" s="218">
        <v>901028.72683199833</v>
      </c>
      <c r="K186" s="217" t="s">
        <v>69</v>
      </c>
      <c r="L186" s="217"/>
      <c r="M186" s="217"/>
      <c r="N186" s="217"/>
    </row>
    <row r="187" spans="2:14" s="37" customFormat="1" ht="15">
      <c r="B187" s="217">
        <f>VLOOKUP(C187,Companies[],3,FALSE)</f>
        <v>0</v>
      </c>
      <c r="C187" s="221" t="s">
        <v>404</v>
      </c>
      <c r="D187" s="265" t="s">
        <v>301</v>
      </c>
      <c r="E187" s="217" t="s">
        <v>612</v>
      </c>
      <c r="F187" s="217"/>
      <c r="G187" s="218"/>
      <c r="H187" s="217"/>
      <c r="I187" s="217" t="s">
        <v>185</v>
      </c>
      <c r="J187" s="218">
        <v>22383520.285151407</v>
      </c>
      <c r="K187" s="217" t="s">
        <v>69</v>
      </c>
      <c r="L187" s="217"/>
      <c r="M187" s="217"/>
      <c r="N187" s="217"/>
    </row>
    <row r="188" spans="2:14" s="37" customFormat="1" ht="15">
      <c r="B188" s="217">
        <f>VLOOKUP(C188,Companies[],3,FALSE)</f>
        <v>0</v>
      </c>
      <c r="C188" s="221" t="s">
        <v>405</v>
      </c>
      <c r="D188" s="265" t="s">
        <v>301</v>
      </c>
      <c r="E188" s="217" t="s">
        <v>612</v>
      </c>
      <c r="F188" s="217"/>
      <c r="G188" s="218"/>
      <c r="H188" s="217"/>
      <c r="I188" s="217" t="s">
        <v>185</v>
      </c>
      <c r="J188" s="218">
        <v>895568.52172159776</v>
      </c>
      <c r="K188" s="217" t="s">
        <v>69</v>
      </c>
      <c r="L188" s="217"/>
      <c r="M188" s="217"/>
      <c r="N188" s="217"/>
    </row>
    <row r="189" spans="2:14" s="37" customFormat="1" ht="15">
      <c r="B189" s="217">
        <f>VLOOKUP(C189,Companies[],3,FALSE)</f>
        <v>0</v>
      </c>
      <c r="C189" s="221" t="s">
        <v>406</v>
      </c>
      <c r="D189" s="265" t="s">
        <v>301</v>
      </c>
      <c r="E189" s="217" t="s">
        <v>612</v>
      </c>
      <c r="F189" s="217"/>
      <c r="G189" s="218"/>
      <c r="H189" s="217"/>
      <c r="I189" s="217" t="s">
        <v>185</v>
      </c>
      <c r="J189" s="218">
        <v>241414.1426280805</v>
      </c>
      <c r="K189" s="217" t="s">
        <v>69</v>
      </c>
      <c r="L189" s="217"/>
      <c r="M189" s="217"/>
      <c r="N189" s="217"/>
    </row>
    <row r="190" spans="2:14" s="37" customFormat="1" ht="15">
      <c r="B190" s="217">
        <f>VLOOKUP(C190,Companies[],3,FALSE)</f>
        <v>0</v>
      </c>
      <c r="C190" s="221" t="s">
        <v>408</v>
      </c>
      <c r="D190" s="265" t="s">
        <v>301</v>
      </c>
      <c r="E190" s="217" t="s">
        <v>612</v>
      </c>
      <c r="F190" s="217"/>
      <c r="G190" s="218"/>
      <c r="H190" s="217"/>
      <c r="I190" s="217" t="s">
        <v>185</v>
      </c>
      <c r="J190" s="218">
        <v>533152.72656877502</v>
      </c>
      <c r="K190" s="217" t="s">
        <v>69</v>
      </c>
      <c r="L190" s="217"/>
      <c r="M190" s="217"/>
      <c r="N190" s="217"/>
    </row>
    <row r="191" spans="2:14" s="37" customFormat="1" ht="15">
      <c r="B191" s="217">
        <f>VLOOKUP(C191,Companies[],3,FALSE)</f>
        <v>0</v>
      </c>
      <c r="C191" s="221" t="s">
        <v>409</v>
      </c>
      <c r="D191" s="265" t="s">
        <v>301</v>
      </c>
      <c r="E191" s="217" t="s">
        <v>612</v>
      </c>
      <c r="F191" s="217"/>
      <c r="G191" s="218"/>
      <c r="H191" s="217"/>
      <c r="I191" s="217" t="s">
        <v>185</v>
      </c>
      <c r="J191" s="218">
        <v>10223904.579999998</v>
      </c>
      <c r="K191" s="217" t="s">
        <v>69</v>
      </c>
      <c r="L191" s="217"/>
      <c r="M191" s="217"/>
      <c r="N191" s="217"/>
    </row>
    <row r="192" spans="2:14" s="37" customFormat="1" ht="15">
      <c r="B192" s="217">
        <f>VLOOKUP(C192,Companies[],3,FALSE)</f>
        <v>0</v>
      </c>
      <c r="C192" s="221" t="s">
        <v>410</v>
      </c>
      <c r="D192" s="265" t="s">
        <v>301</v>
      </c>
      <c r="E192" s="217" t="s">
        <v>612</v>
      </c>
      <c r="F192" s="217"/>
      <c r="G192" s="218"/>
      <c r="H192" s="217"/>
      <c r="I192" s="217" t="s">
        <v>185</v>
      </c>
      <c r="J192" s="218">
        <v>18521211.193441123</v>
      </c>
      <c r="K192" s="217" t="s">
        <v>69</v>
      </c>
      <c r="L192" s="217"/>
      <c r="M192" s="217"/>
      <c r="N192" s="217"/>
    </row>
    <row r="193" spans="2:14" s="37" customFormat="1" ht="15">
      <c r="B193" s="217">
        <f>VLOOKUP(C193,Companies[],3,FALSE)</f>
        <v>0</v>
      </c>
      <c r="C193" s="221" t="s">
        <v>411</v>
      </c>
      <c r="D193" s="265" t="s">
        <v>301</v>
      </c>
      <c r="E193" s="217" t="s">
        <v>612</v>
      </c>
      <c r="F193" s="217"/>
      <c r="G193" s="218"/>
      <c r="H193" s="217"/>
      <c r="I193" s="217" t="s">
        <v>185</v>
      </c>
      <c r="J193" s="218">
        <v>724.67100000000005</v>
      </c>
      <c r="K193" s="217" t="s">
        <v>69</v>
      </c>
      <c r="L193" s="217"/>
      <c r="M193" s="217"/>
      <c r="N193" s="217"/>
    </row>
    <row r="194" spans="2:14" s="37" customFormat="1" ht="15">
      <c r="B194" s="217">
        <f>VLOOKUP(C194,Companies[],3,FALSE)</f>
        <v>0</v>
      </c>
      <c r="C194" s="221" t="s">
        <v>411</v>
      </c>
      <c r="D194" s="265" t="s">
        <v>301</v>
      </c>
      <c r="E194" s="217" t="s">
        <v>612</v>
      </c>
      <c r="F194" s="217"/>
      <c r="G194" s="218"/>
      <c r="H194" s="217"/>
      <c r="I194" s="217" t="s">
        <v>89</v>
      </c>
      <c r="J194" s="218">
        <v>10358447.274</v>
      </c>
      <c r="K194" s="217" t="s">
        <v>69</v>
      </c>
      <c r="L194" s="217"/>
      <c r="M194" s="217"/>
      <c r="N194" s="217"/>
    </row>
    <row r="195" spans="2:14" s="37" customFormat="1" ht="15">
      <c r="B195" s="217">
        <f>VLOOKUP(C195,Companies[],3,FALSE)</f>
        <v>0</v>
      </c>
      <c r="C195" s="221" t="s">
        <v>415</v>
      </c>
      <c r="D195" s="265" t="s">
        <v>301</v>
      </c>
      <c r="E195" s="217" t="s">
        <v>612</v>
      </c>
      <c r="F195" s="217"/>
      <c r="G195" s="218"/>
      <c r="H195" s="217"/>
      <c r="I195" s="217" t="s">
        <v>185</v>
      </c>
      <c r="J195" s="218">
        <v>4491548.1881539999</v>
      </c>
      <c r="K195" s="217" t="s">
        <v>69</v>
      </c>
      <c r="L195" s="217"/>
      <c r="M195" s="217"/>
      <c r="N195" s="217"/>
    </row>
    <row r="196" spans="2:14" s="37" customFormat="1" ht="15">
      <c r="B196" s="217">
        <f>VLOOKUP(C196,Companies[],3,FALSE)</f>
        <v>0</v>
      </c>
      <c r="C196" s="221" t="s">
        <v>417</v>
      </c>
      <c r="D196" s="265" t="s">
        <v>301</v>
      </c>
      <c r="E196" s="217" t="s">
        <v>612</v>
      </c>
      <c r="F196" s="217"/>
      <c r="G196" s="218"/>
      <c r="H196" s="217"/>
      <c r="I196" s="217" t="s">
        <v>185</v>
      </c>
      <c r="J196" s="218">
        <v>330216789.85948431</v>
      </c>
      <c r="K196" s="217" t="s">
        <v>69</v>
      </c>
      <c r="L196" s="217"/>
      <c r="M196" s="217"/>
      <c r="N196" s="217"/>
    </row>
    <row r="197" spans="2:14" s="37" customFormat="1" ht="15">
      <c r="B197" s="217">
        <f>VLOOKUP(C197,Companies[],3,FALSE)</f>
        <v>0</v>
      </c>
      <c r="C197" s="221" t="s">
        <v>422</v>
      </c>
      <c r="D197" s="265" t="s">
        <v>301</v>
      </c>
      <c r="E197" s="217" t="s">
        <v>612</v>
      </c>
      <c r="F197" s="217"/>
      <c r="G197" s="218"/>
      <c r="H197" s="217"/>
      <c r="I197" s="217" t="s">
        <v>185</v>
      </c>
      <c r="J197" s="218">
        <v>2823009.8853116194</v>
      </c>
      <c r="K197" s="217" t="s">
        <v>69</v>
      </c>
      <c r="L197" s="217"/>
      <c r="M197" s="217"/>
      <c r="N197" s="217"/>
    </row>
    <row r="198" spans="2:14" s="37" customFormat="1" ht="15">
      <c r="B198" s="217">
        <f>VLOOKUP(C198,Companies[],3,FALSE)</f>
        <v>0</v>
      </c>
      <c r="C198" s="221" t="s">
        <v>424</v>
      </c>
      <c r="D198" s="265" t="s">
        <v>301</v>
      </c>
      <c r="E198" s="217" t="s">
        <v>612</v>
      </c>
      <c r="F198" s="217"/>
      <c r="G198" s="218"/>
      <c r="H198" s="217"/>
      <c r="I198" s="217" t="s">
        <v>185</v>
      </c>
      <c r="J198" s="218">
        <v>4158014.1636423031</v>
      </c>
      <c r="K198" s="217" t="s">
        <v>69</v>
      </c>
      <c r="L198" s="217"/>
      <c r="M198" s="217"/>
      <c r="N198" s="217"/>
    </row>
    <row r="199" spans="2:14" s="37" customFormat="1" ht="15">
      <c r="B199" s="217">
        <f>VLOOKUP(C199,Companies[],3,FALSE)</f>
        <v>0</v>
      </c>
      <c r="C199" s="221" t="s">
        <v>425</v>
      </c>
      <c r="D199" s="265" t="s">
        <v>301</v>
      </c>
      <c r="E199" s="217" t="s">
        <v>612</v>
      </c>
      <c r="F199" s="217"/>
      <c r="G199" s="218"/>
      <c r="H199" s="217"/>
      <c r="I199" s="217" t="s">
        <v>185</v>
      </c>
      <c r="J199" s="218">
        <v>8019671.3395774206</v>
      </c>
      <c r="K199" s="217" t="s">
        <v>69</v>
      </c>
      <c r="L199" s="217"/>
      <c r="M199" s="217"/>
      <c r="N199" s="217"/>
    </row>
    <row r="200" spans="2:14" s="37" customFormat="1" ht="15">
      <c r="B200" s="217">
        <f>VLOOKUP(C200,Companies[],3,FALSE)</f>
        <v>0</v>
      </c>
      <c r="C200" s="221" t="s">
        <v>422</v>
      </c>
      <c r="D200" s="265" t="s">
        <v>301</v>
      </c>
      <c r="E200" s="217" t="s">
        <v>612</v>
      </c>
      <c r="F200" s="217"/>
      <c r="G200" s="218"/>
      <c r="H200" s="217"/>
      <c r="I200" s="217" t="s">
        <v>89</v>
      </c>
      <c r="J200" s="218">
        <v>40281556283.610352</v>
      </c>
      <c r="K200" s="217" t="s">
        <v>69</v>
      </c>
      <c r="L200" s="217"/>
      <c r="M200" s="217"/>
      <c r="N200" s="217"/>
    </row>
    <row r="201" spans="2:14" s="37" customFormat="1" ht="15">
      <c r="B201" s="217">
        <f>VLOOKUP(C201,Companies[],3,FALSE)</f>
        <v>0</v>
      </c>
      <c r="C201" s="221" t="s">
        <v>424</v>
      </c>
      <c r="D201" s="265" t="s">
        <v>301</v>
      </c>
      <c r="E201" s="217" t="s">
        <v>612</v>
      </c>
      <c r="F201" s="217"/>
      <c r="G201" s="218"/>
      <c r="H201" s="217"/>
      <c r="I201" s="217" t="s">
        <v>89</v>
      </c>
      <c r="J201" s="218">
        <v>59330745681.153664</v>
      </c>
      <c r="K201" s="217" t="s">
        <v>69</v>
      </c>
      <c r="L201" s="217"/>
      <c r="M201" s="217"/>
      <c r="N201" s="217"/>
    </row>
    <row r="202" spans="2:14" s="37" customFormat="1" ht="15">
      <c r="B202" s="217" t="e">
        <f>VLOOKUP(#REF!,Companies[],3,FALSE)</f>
        <v>#REF!</v>
      </c>
      <c r="C202" s="221" t="s">
        <v>322</v>
      </c>
      <c r="D202" s="265" t="s">
        <v>301</v>
      </c>
      <c r="E202" s="217" t="s">
        <v>613</v>
      </c>
      <c r="F202" s="217"/>
      <c r="G202" s="218"/>
      <c r="H202" s="217"/>
      <c r="I202" s="217" t="s">
        <v>185</v>
      </c>
      <c r="J202" s="218">
        <v>44118023.750482962</v>
      </c>
      <c r="K202" s="217" t="s">
        <v>69</v>
      </c>
      <c r="L202" s="217"/>
      <c r="M202" s="217"/>
      <c r="N202" s="217"/>
    </row>
    <row r="203" spans="2:14" s="37" customFormat="1" ht="15">
      <c r="B203" s="217" t="e">
        <f>VLOOKUP(#REF!,Companies[],3,FALSE)</f>
        <v>#REF!</v>
      </c>
      <c r="C203" s="221" t="s">
        <v>328</v>
      </c>
      <c r="D203" s="265" t="s">
        <v>301</v>
      </c>
      <c r="E203" s="217" t="s">
        <v>613</v>
      </c>
      <c r="F203" s="217"/>
      <c r="G203" s="218"/>
      <c r="H203" s="217"/>
      <c r="I203" s="217" t="s">
        <v>185</v>
      </c>
      <c r="J203" s="218">
        <v>8809235.9700000007</v>
      </c>
      <c r="K203" s="217" t="s">
        <v>69</v>
      </c>
      <c r="L203" s="217"/>
      <c r="M203" s="217"/>
      <c r="N203" s="217"/>
    </row>
    <row r="204" spans="2:14" s="37" customFormat="1" ht="15">
      <c r="B204" s="217" t="e">
        <f>VLOOKUP(#REF!,Companies[],3,FALSE)</f>
        <v>#REF!</v>
      </c>
      <c r="C204" s="221" t="s">
        <v>331</v>
      </c>
      <c r="D204" s="265" t="s">
        <v>301</v>
      </c>
      <c r="E204" s="217" t="s">
        <v>613</v>
      </c>
      <c r="F204" s="217"/>
      <c r="G204" s="218"/>
      <c r="H204" s="217"/>
      <c r="I204" s="217" t="s">
        <v>185</v>
      </c>
      <c r="J204" s="218">
        <v>927325.2300000001</v>
      </c>
      <c r="K204" s="217" t="s">
        <v>69</v>
      </c>
      <c r="L204" s="217"/>
      <c r="M204" s="217"/>
      <c r="N204" s="217"/>
    </row>
    <row r="205" spans="2:14" s="37" customFormat="1" ht="15">
      <c r="B205" s="217">
        <f>VLOOKUP(C205,Companies[],3,FALSE)</f>
        <v>0</v>
      </c>
      <c r="C205" s="221" t="s">
        <v>336</v>
      </c>
      <c r="D205" s="265" t="s">
        <v>301</v>
      </c>
      <c r="E205" s="217" t="s">
        <v>613</v>
      </c>
      <c r="F205" s="217"/>
      <c r="G205" s="218"/>
      <c r="H205" s="217"/>
      <c r="I205" s="217" t="s">
        <v>185</v>
      </c>
      <c r="J205" s="218">
        <v>121903177.77600001</v>
      </c>
      <c r="K205" s="217" t="s">
        <v>69</v>
      </c>
      <c r="L205" s="217"/>
      <c r="M205" s="217"/>
      <c r="N205" s="217"/>
    </row>
    <row r="206" spans="2:14" s="37" customFormat="1" ht="15">
      <c r="B206" s="217">
        <f>VLOOKUP(C206,Companies[],3,FALSE)</f>
        <v>0</v>
      </c>
      <c r="C206" s="221" t="s">
        <v>338</v>
      </c>
      <c r="D206" s="265" t="s">
        <v>301</v>
      </c>
      <c r="E206" s="217" t="s">
        <v>613</v>
      </c>
      <c r="F206" s="217"/>
      <c r="G206" s="218"/>
      <c r="H206" s="217"/>
      <c r="I206" s="217" t="s">
        <v>185</v>
      </c>
      <c r="J206" s="218">
        <v>307452.67000000004</v>
      </c>
      <c r="K206" s="217" t="s">
        <v>69</v>
      </c>
      <c r="L206" s="217"/>
      <c r="M206" s="217"/>
      <c r="N206" s="217"/>
    </row>
    <row r="207" spans="2:14" s="37" customFormat="1" ht="15">
      <c r="B207" s="217">
        <f>VLOOKUP(C207,Companies[],3,FALSE)</f>
        <v>0</v>
      </c>
      <c r="C207" s="221" t="s">
        <v>340</v>
      </c>
      <c r="D207" s="265" t="s">
        <v>301</v>
      </c>
      <c r="E207" s="217" t="s">
        <v>613</v>
      </c>
      <c r="F207" s="217"/>
      <c r="G207" s="218"/>
      <c r="H207" s="217"/>
      <c r="I207" s="217" t="s">
        <v>185</v>
      </c>
      <c r="J207" s="218">
        <v>2056181.6395385701</v>
      </c>
      <c r="K207" s="217" t="s">
        <v>69</v>
      </c>
      <c r="L207" s="217"/>
      <c r="M207" s="217"/>
      <c r="N207" s="217"/>
    </row>
    <row r="208" spans="2:14" s="37" customFormat="1" ht="15">
      <c r="B208" s="217">
        <f>VLOOKUP(C208,Companies[],3,FALSE)</f>
        <v>0</v>
      </c>
      <c r="C208" s="221" t="s">
        <v>341</v>
      </c>
      <c r="D208" s="265" t="s">
        <v>301</v>
      </c>
      <c r="E208" s="217" t="s">
        <v>613</v>
      </c>
      <c r="F208" s="217"/>
      <c r="G208" s="218"/>
      <c r="H208" s="217"/>
      <c r="I208" s="217" t="s">
        <v>185</v>
      </c>
      <c r="J208" s="218">
        <v>32765.886888749999</v>
      </c>
      <c r="K208" s="217" t="s">
        <v>69</v>
      </c>
      <c r="L208" s="217"/>
      <c r="M208" s="217"/>
      <c r="N208" s="217"/>
    </row>
    <row r="209" spans="2:14" s="37" customFormat="1" ht="15">
      <c r="B209" s="217">
        <f>VLOOKUP(C209,Companies[],3,FALSE)</f>
        <v>0</v>
      </c>
      <c r="C209" s="221" t="s">
        <v>342</v>
      </c>
      <c r="D209" s="265" t="s">
        <v>301</v>
      </c>
      <c r="E209" s="217" t="s">
        <v>613</v>
      </c>
      <c r="F209" s="217"/>
      <c r="G209" s="218"/>
      <c r="H209" s="217"/>
      <c r="I209" s="217" t="s">
        <v>185</v>
      </c>
      <c r="J209" s="218">
        <v>246807171.30000001</v>
      </c>
      <c r="K209" s="217" t="s">
        <v>69</v>
      </c>
      <c r="L209" s="217"/>
      <c r="M209" s="217"/>
      <c r="N209" s="217"/>
    </row>
    <row r="210" spans="2:14" s="37" customFormat="1" ht="15">
      <c r="B210" s="217">
        <f>VLOOKUP(C210,Companies[],3,FALSE)</f>
        <v>0</v>
      </c>
      <c r="C210" s="221" t="s">
        <v>344</v>
      </c>
      <c r="D210" s="265" t="s">
        <v>301</v>
      </c>
      <c r="E210" s="217" t="s">
        <v>613</v>
      </c>
      <c r="F210" s="217"/>
      <c r="G210" s="218"/>
      <c r="H210" s="217"/>
      <c r="I210" s="217" t="s">
        <v>185</v>
      </c>
      <c r="J210" s="218">
        <v>893492919.34000003</v>
      </c>
      <c r="K210" s="217" t="s">
        <v>69</v>
      </c>
      <c r="L210" s="217"/>
      <c r="M210" s="217"/>
      <c r="N210" s="217"/>
    </row>
    <row r="211" spans="2:14" s="37" customFormat="1" ht="15">
      <c r="B211" s="217">
        <f>VLOOKUP(C211,Companies[],3,FALSE)</f>
        <v>0</v>
      </c>
      <c r="C211" s="221" t="s">
        <v>346</v>
      </c>
      <c r="D211" s="265" t="s">
        <v>301</v>
      </c>
      <c r="E211" s="217" t="s">
        <v>613</v>
      </c>
      <c r="F211" s="217"/>
      <c r="G211" s="218"/>
      <c r="H211" s="217"/>
      <c r="I211" s="217" t="s">
        <v>185</v>
      </c>
      <c r="J211" s="218">
        <v>23829462.537759937</v>
      </c>
      <c r="K211" s="217" t="s">
        <v>69</v>
      </c>
      <c r="L211" s="217"/>
      <c r="M211" s="217"/>
      <c r="N211" s="217"/>
    </row>
    <row r="212" spans="2:14" s="37" customFormat="1" ht="15">
      <c r="B212" s="217">
        <f>VLOOKUP(C212,Companies[],3,FALSE)</f>
        <v>0</v>
      </c>
      <c r="C212" s="221" t="s">
        <v>347</v>
      </c>
      <c r="D212" s="265" t="s">
        <v>301</v>
      </c>
      <c r="E212" s="217" t="s">
        <v>613</v>
      </c>
      <c r="F212" s="217"/>
      <c r="G212" s="218"/>
      <c r="H212" s="217"/>
      <c r="I212" s="217" t="s">
        <v>185</v>
      </c>
      <c r="J212" s="218">
        <v>42340604.219999999</v>
      </c>
      <c r="K212" s="217" t="s">
        <v>69</v>
      </c>
      <c r="L212" s="217"/>
      <c r="M212" s="217"/>
      <c r="N212" s="217"/>
    </row>
    <row r="213" spans="2:14" s="37" customFormat="1" ht="15">
      <c r="B213" s="217">
        <f>VLOOKUP(C213,Companies[],3,FALSE)</f>
        <v>0</v>
      </c>
      <c r="C213" s="221" t="s">
        <v>348</v>
      </c>
      <c r="D213" s="265" t="s">
        <v>301</v>
      </c>
      <c r="E213" s="217" t="s">
        <v>613</v>
      </c>
      <c r="F213" s="217"/>
      <c r="G213" s="218"/>
      <c r="H213" s="217"/>
      <c r="I213" s="217" t="s">
        <v>185</v>
      </c>
      <c r="J213" s="218">
        <v>3811546</v>
      </c>
      <c r="K213" s="217" t="s">
        <v>69</v>
      </c>
      <c r="L213" s="217"/>
      <c r="M213" s="217"/>
      <c r="N213" s="217"/>
    </row>
    <row r="214" spans="2:14" s="37" customFormat="1" ht="15">
      <c r="B214" s="217">
        <f>VLOOKUP(C214,Companies[],3,FALSE)</f>
        <v>0</v>
      </c>
      <c r="C214" s="221" t="s">
        <v>349</v>
      </c>
      <c r="D214" s="265" t="s">
        <v>301</v>
      </c>
      <c r="E214" s="217" t="s">
        <v>613</v>
      </c>
      <c r="F214" s="217"/>
      <c r="G214" s="218"/>
      <c r="H214" s="217"/>
      <c r="I214" s="217" t="s">
        <v>185</v>
      </c>
      <c r="J214" s="218">
        <v>455421627.56370288</v>
      </c>
      <c r="K214" s="217" t="s">
        <v>69</v>
      </c>
      <c r="L214" s="217"/>
      <c r="M214" s="217"/>
      <c r="N214" s="217"/>
    </row>
    <row r="215" spans="2:14" s="37" customFormat="1" ht="15">
      <c r="B215" s="217">
        <f>VLOOKUP(C215,Companies[],3,FALSE)</f>
        <v>0</v>
      </c>
      <c r="C215" s="221" t="s">
        <v>351</v>
      </c>
      <c r="D215" s="265" t="s">
        <v>301</v>
      </c>
      <c r="E215" s="217" t="s">
        <v>613</v>
      </c>
      <c r="F215" s="217"/>
      <c r="G215" s="218"/>
      <c r="H215" s="217"/>
      <c r="I215" s="217" t="s">
        <v>185</v>
      </c>
      <c r="J215" s="218">
        <v>116922138.48836607</v>
      </c>
      <c r="K215" s="217" t="s">
        <v>69</v>
      </c>
      <c r="L215" s="217"/>
      <c r="M215" s="217"/>
      <c r="N215" s="217"/>
    </row>
    <row r="216" spans="2:14" s="37" customFormat="1" ht="15">
      <c r="B216" s="217">
        <f>VLOOKUP(C216,Companies[],3,FALSE)</f>
        <v>0</v>
      </c>
      <c r="C216" s="221" t="s">
        <v>342</v>
      </c>
      <c r="D216" s="265" t="s">
        <v>301</v>
      </c>
      <c r="E216" s="217" t="s">
        <v>613</v>
      </c>
      <c r="F216" s="217"/>
      <c r="G216" s="218"/>
      <c r="H216" s="217"/>
      <c r="I216" s="217" t="s">
        <v>89</v>
      </c>
      <c r="J216" s="218">
        <v>3527861706562.2002</v>
      </c>
      <c r="K216" s="217" t="s">
        <v>69</v>
      </c>
      <c r="L216" s="217"/>
      <c r="M216" s="217"/>
      <c r="N216" s="217"/>
    </row>
    <row r="217" spans="2:14" s="37" customFormat="1" ht="15">
      <c r="B217" s="217">
        <f>VLOOKUP(C217,Companies[],3,FALSE)</f>
        <v>0</v>
      </c>
      <c r="C217" s="221" t="s">
        <v>355</v>
      </c>
      <c r="D217" s="265" t="s">
        <v>301</v>
      </c>
      <c r="E217" s="217" t="s">
        <v>613</v>
      </c>
      <c r="F217" s="217"/>
      <c r="G217" s="218"/>
      <c r="H217" s="217"/>
      <c r="I217" s="217" t="s">
        <v>185</v>
      </c>
      <c r="J217" s="218">
        <v>171953.17250000002</v>
      </c>
      <c r="K217" s="217" t="s">
        <v>69</v>
      </c>
      <c r="L217" s="217"/>
      <c r="M217" s="217"/>
      <c r="N217" s="217"/>
    </row>
    <row r="218" spans="2:14" s="37" customFormat="1" ht="15">
      <c r="B218" s="217">
        <f>VLOOKUP(C218,Companies[],3,FALSE)</f>
        <v>0</v>
      </c>
      <c r="C218" s="221" t="s">
        <v>357</v>
      </c>
      <c r="D218" s="265" t="s">
        <v>301</v>
      </c>
      <c r="E218" s="217" t="s">
        <v>613</v>
      </c>
      <c r="F218" s="217"/>
      <c r="G218" s="218"/>
      <c r="H218" s="217"/>
      <c r="I218" s="217" t="s">
        <v>185</v>
      </c>
      <c r="J218" s="218">
        <v>13274299.319531888</v>
      </c>
      <c r="K218" s="217" t="s">
        <v>69</v>
      </c>
      <c r="L218" s="217"/>
      <c r="M218" s="217"/>
      <c r="N218" s="217"/>
    </row>
    <row r="219" spans="2:14" s="37" customFormat="1" ht="15">
      <c r="B219" s="217">
        <f>VLOOKUP(C219,Companies[],3,FALSE)</f>
        <v>0</v>
      </c>
      <c r="C219" s="221" t="s">
        <v>358</v>
      </c>
      <c r="D219" s="265" t="s">
        <v>301</v>
      </c>
      <c r="E219" s="217" t="s">
        <v>613</v>
      </c>
      <c r="F219" s="217"/>
      <c r="G219" s="218"/>
      <c r="H219" s="217"/>
      <c r="I219" s="217" t="s">
        <v>185</v>
      </c>
      <c r="J219" s="218">
        <v>1510609.98</v>
      </c>
      <c r="K219" s="217" t="s">
        <v>69</v>
      </c>
      <c r="L219" s="217"/>
      <c r="M219" s="217"/>
      <c r="N219" s="217"/>
    </row>
    <row r="220" spans="2:14" s="37" customFormat="1" ht="15">
      <c r="B220" s="217">
        <f>VLOOKUP(C220,Companies[],3,FALSE)</f>
        <v>0</v>
      </c>
      <c r="C220" s="221" t="s">
        <v>360</v>
      </c>
      <c r="D220" s="265" t="s">
        <v>301</v>
      </c>
      <c r="E220" s="217" t="s">
        <v>613</v>
      </c>
      <c r="F220" s="217"/>
      <c r="G220" s="218"/>
      <c r="H220" s="217"/>
      <c r="I220" s="217" t="s">
        <v>185</v>
      </c>
      <c r="J220" s="218">
        <v>3707364.7649019919</v>
      </c>
      <c r="K220" s="217" t="s">
        <v>69</v>
      </c>
      <c r="L220" s="217"/>
      <c r="M220" s="217"/>
      <c r="N220" s="217"/>
    </row>
    <row r="221" spans="2:14" s="37" customFormat="1" ht="15">
      <c r="B221" s="217">
        <f>VLOOKUP(C221,Companies[],3,FALSE)</f>
        <v>0</v>
      </c>
      <c r="C221" s="221" t="s">
        <v>365</v>
      </c>
      <c r="D221" s="265" t="s">
        <v>301</v>
      </c>
      <c r="E221" s="217" t="s">
        <v>613</v>
      </c>
      <c r="F221" s="217"/>
      <c r="G221" s="218"/>
      <c r="H221" s="217"/>
      <c r="I221" s="217" t="s">
        <v>185</v>
      </c>
      <c r="J221" s="218">
        <v>4079020761.1475997</v>
      </c>
      <c r="K221" s="217" t="s">
        <v>69</v>
      </c>
      <c r="L221" s="217"/>
      <c r="M221" s="217"/>
      <c r="N221" s="217"/>
    </row>
    <row r="222" spans="2:14" s="37" customFormat="1" ht="15">
      <c r="B222" s="217">
        <f>VLOOKUP(C222,Companies[],3,FALSE)</f>
        <v>0</v>
      </c>
      <c r="C222" s="221" t="s">
        <v>367</v>
      </c>
      <c r="D222" s="265" t="s">
        <v>301</v>
      </c>
      <c r="E222" s="217" t="s">
        <v>613</v>
      </c>
      <c r="F222" s="217"/>
      <c r="G222" s="218"/>
      <c r="H222" s="217"/>
      <c r="I222" s="217" t="s">
        <v>185</v>
      </c>
      <c r="J222" s="218">
        <v>39660442.1492</v>
      </c>
      <c r="K222" s="217" t="s">
        <v>69</v>
      </c>
      <c r="L222" s="217"/>
      <c r="M222" s="217"/>
      <c r="N222" s="217"/>
    </row>
    <row r="223" spans="2:14" s="37" customFormat="1" ht="15">
      <c r="B223" s="217">
        <f>VLOOKUP(C223,Companies[],3,FALSE)</f>
        <v>0</v>
      </c>
      <c r="C223" s="221" t="s">
        <v>370</v>
      </c>
      <c r="D223" s="265" t="s">
        <v>301</v>
      </c>
      <c r="E223" s="217" t="s">
        <v>613</v>
      </c>
      <c r="F223" s="217"/>
      <c r="G223" s="218"/>
      <c r="H223" s="217"/>
      <c r="I223" s="217" t="s">
        <v>185</v>
      </c>
      <c r="J223" s="218">
        <v>41488517</v>
      </c>
      <c r="K223" s="217" t="s">
        <v>69</v>
      </c>
      <c r="L223" s="217"/>
      <c r="M223" s="217"/>
      <c r="N223" s="217"/>
    </row>
    <row r="224" spans="2:14" s="37" customFormat="1" ht="15">
      <c r="B224" s="217">
        <f>VLOOKUP(C224,Companies[],3,FALSE)</f>
        <v>0</v>
      </c>
      <c r="C224" s="221" t="s">
        <v>372</v>
      </c>
      <c r="D224" s="265" t="s">
        <v>301</v>
      </c>
      <c r="E224" s="217" t="s">
        <v>613</v>
      </c>
      <c r="F224" s="217"/>
      <c r="G224" s="218"/>
      <c r="H224" s="217"/>
      <c r="I224" s="217" t="s">
        <v>185</v>
      </c>
      <c r="J224" s="218">
        <v>2580659.1402099999</v>
      </c>
      <c r="K224" s="217" t="s">
        <v>69</v>
      </c>
      <c r="L224" s="217"/>
      <c r="M224" s="217"/>
      <c r="N224" s="217"/>
    </row>
    <row r="225" spans="2:14" s="37" customFormat="1" ht="15">
      <c r="B225" s="217">
        <f>VLOOKUP(C225,Companies[],3,FALSE)</f>
        <v>0</v>
      </c>
      <c r="C225" s="221" t="s">
        <v>374</v>
      </c>
      <c r="D225" s="265" t="s">
        <v>301</v>
      </c>
      <c r="E225" s="217" t="s">
        <v>613</v>
      </c>
      <c r="F225" s="217"/>
      <c r="G225" s="218"/>
      <c r="H225" s="217"/>
      <c r="I225" s="217" t="s">
        <v>185</v>
      </c>
      <c r="J225" s="218">
        <v>89541690.610099986</v>
      </c>
      <c r="K225" s="217" t="s">
        <v>69</v>
      </c>
      <c r="L225" s="217"/>
      <c r="M225" s="217"/>
      <c r="N225" s="217"/>
    </row>
    <row r="226" spans="2:14" s="37" customFormat="1" ht="15">
      <c r="B226" s="217">
        <f>VLOOKUP(C226,Companies[],3,FALSE)</f>
        <v>0</v>
      </c>
      <c r="C226" s="221" t="s">
        <v>377</v>
      </c>
      <c r="D226" s="265" t="s">
        <v>301</v>
      </c>
      <c r="E226" s="217" t="s">
        <v>613</v>
      </c>
      <c r="F226" s="217"/>
      <c r="G226" s="218"/>
      <c r="H226" s="217"/>
      <c r="I226" s="217" t="s">
        <v>185</v>
      </c>
      <c r="J226" s="218">
        <v>1899604.1510735997</v>
      </c>
      <c r="K226" s="217" t="s">
        <v>69</v>
      </c>
      <c r="L226" s="217"/>
      <c r="M226" s="217"/>
      <c r="N226" s="217"/>
    </row>
    <row r="227" spans="2:14" s="37" customFormat="1" ht="15">
      <c r="B227" s="217">
        <f>VLOOKUP(C227,Companies[],3,FALSE)</f>
        <v>0</v>
      </c>
      <c r="C227" s="221" t="s">
        <v>379</v>
      </c>
      <c r="D227" s="265" t="s">
        <v>301</v>
      </c>
      <c r="E227" s="217" t="s">
        <v>613</v>
      </c>
      <c r="F227" s="217"/>
      <c r="G227" s="218"/>
      <c r="H227" s="217"/>
      <c r="I227" s="217" t="s">
        <v>185</v>
      </c>
      <c r="J227" s="218">
        <v>23217753.949999999</v>
      </c>
      <c r="K227" s="217" t="s">
        <v>69</v>
      </c>
      <c r="L227" s="217"/>
      <c r="M227" s="217"/>
      <c r="N227" s="217"/>
    </row>
    <row r="228" spans="2:14" s="37" customFormat="1" ht="15">
      <c r="B228" s="217">
        <f>VLOOKUP(C228,Companies[],3,FALSE)</f>
        <v>0</v>
      </c>
      <c r="C228" s="221" t="s">
        <v>381</v>
      </c>
      <c r="D228" s="265" t="s">
        <v>301</v>
      </c>
      <c r="E228" s="217" t="s">
        <v>613</v>
      </c>
      <c r="F228" s="217"/>
      <c r="G228" s="218"/>
      <c r="H228" s="217"/>
      <c r="I228" s="217" t="s">
        <v>185</v>
      </c>
      <c r="J228" s="218">
        <v>759810</v>
      </c>
      <c r="K228" s="217" t="s">
        <v>69</v>
      </c>
      <c r="L228" s="217"/>
      <c r="M228" s="217"/>
      <c r="N228" s="217"/>
    </row>
    <row r="229" spans="2:14" s="37" customFormat="1" ht="15">
      <c r="B229" s="217">
        <f>VLOOKUP(C229,Companies[],3,FALSE)</f>
        <v>0</v>
      </c>
      <c r="C229" s="221" t="s">
        <v>382</v>
      </c>
      <c r="D229" s="265" t="s">
        <v>301</v>
      </c>
      <c r="E229" s="217" t="s">
        <v>613</v>
      </c>
      <c r="F229" s="217"/>
      <c r="G229" s="218"/>
      <c r="H229" s="217"/>
      <c r="I229" s="217" t="s">
        <v>185</v>
      </c>
      <c r="J229" s="218">
        <v>24871666.217533175</v>
      </c>
      <c r="K229" s="217" t="s">
        <v>69</v>
      </c>
      <c r="L229" s="217"/>
      <c r="M229" s="217"/>
      <c r="N229" s="217"/>
    </row>
    <row r="230" spans="2:14" s="37" customFormat="1" ht="15">
      <c r="B230" s="217">
        <f>VLOOKUP(C230,Companies[],3,FALSE)</f>
        <v>0</v>
      </c>
      <c r="C230" s="221" t="s">
        <v>384</v>
      </c>
      <c r="D230" s="265" t="s">
        <v>301</v>
      </c>
      <c r="E230" s="217" t="s">
        <v>613</v>
      </c>
      <c r="F230" s="217"/>
      <c r="G230" s="218"/>
      <c r="H230" s="217"/>
      <c r="I230" s="217" t="s">
        <v>185</v>
      </c>
      <c r="J230" s="218">
        <v>419160</v>
      </c>
      <c r="K230" s="217" t="s">
        <v>69</v>
      </c>
      <c r="L230" s="217"/>
      <c r="M230" s="217"/>
      <c r="N230" s="217"/>
    </row>
    <row r="231" spans="2:14" s="37" customFormat="1" ht="15">
      <c r="B231" s="217">
        <f>VLOOKUP(C231,Companies[],3,FALSE)</f>
        <v>0</v>
      </c>
      <c r="C231" s="221" t="s">
        <v>389</v>
      </c>
      <c r="D231" s="265" t="s">
        <v>301</v>
      </c>
      <c r="E231" s="217" t="s">
        <v>613</v>
      </c>
      <c r="F231" s="217"/>
      <c r="G231" s="218"/>
      <c r="H231" s="217"/>
      <c r="I231" s="217" t="s">
        <v>185</v>
      </c>
      <c r="J231" s="218">
        <v>2733931.7401395123</v>
      </c>
      <c r="K231" s="217" t="s">
        <v>69</v>
      </c>
      <c r="L231" s="217"/>
      <c r="M231" s="217"/>
      <c r="N231" s="217"/>
    </row>
    <row r="232" spans="2:14" s="37" customFormat="1" ht="15">
      <c r="B232" s="217">
        <f>VLOOKUP(C232,Companies[],3,FALSE)</f>
        <v>0</v>
      </c>
      <c r="C232" s="221" t="s">
        <v>391</v>
      </c>
      <c r="D232" s="265" t="s">
        <v>301</v>
      </c>
      <c r="E232" s="217" t="s">
        <v>613</v>
      </c>
      <c r="F232" s="217"/>
      <c r="G232" s="218"/>
      <c r="H232" s="217"/>
      <c r="I232" s="217" t="s">
        <v>185</v>
      </c>
      <c r="J232" s="218">
        <v>17154762</v>
      </c>
      <c r="K232" s="217" t="s">
        <v>69</v>
      </c>
      <c r="L232" s="217"/>
      <c r="M232" s="217"/>
      <c r="N232" s="217"/>
    </row>
    <row r="233" spans="2:14" s="37" customFormat="1" ht="15">
      <c r="B233" s="217">
        <f>VLOOKUP(C233,Companies[],3,FALSE)</f>
        <v>0</v>
      </c>
      <c r="C233" s="221" t="s">
        <v>392</v>
      </c>
      <c r="D233" s="265" t="s">
        <v>301</v>
      </c>
      <c r="E233" s="217" t="s">
        <v>613</v>
      </c>
      <c r="F233" s="217"/>
      <c r="G233" s="218"/>
      <c r="H233" s="217"/>
      <c r="I233" s="217" t="s">
        <v>185</v>
      </c>
      <c r="J233" s="218">
        <v>7049624.1911999993</v>
      </c>
      <c r="K233" s="217" t="s">
        <v>69</v>
      </c>
      <c r="L233" s="217"/>
      <c r="M233" s="217"/>
      <c r="N233" s="217"/>
    </row>
    <row r="234" spans="2:14" s="37" customFormat="1" ht="15">
      <c r="B234" s="217">
        <f>VLOOKUP(C234,Companies[],3,FALSE)</f>
        <v>0</v>
      </c>
      <c r="C234" s="221" t="s">
        <v>394</v>
      </c>
      <c r="D234" s="265" t="s">
        <v>301</v>
      </c>
      <c r="E234" s="217" t="s">
        <v>613</v>
      </c>
      <c r="F234" s="217"/>
      <c r="G234" s="218"/>
      <c r="H234" s="217"/>
      <c r="I234" s="217" t="s">
        <v>185</v>
      </c>
      <c r="J234" s="218">
        <v>84853767.590000004</v>
      </c>
      <c r="K234" s="217" t="s">
        <v>69</v>
      </c>
      <c r="L234" s="217"/>
      <c r="M234" s="217"/>
      <c r="N234" s="217"/>
    </row>
    <row r="235" spans="2:14" s="37" customFormat="1" ht="15">
      <c r="B235" s="217">
        <f>VLOOKUP(C235,Companies[],3,FALSE)</f>
        <v>0</v>
      </c>
      <c r="C235" s="221" t="s">
        <v>396</v>
      </c>
      <c r="D235" s="265" t="s">
        <v>301</v>
      </c>
      <c r="E235" s="217" t="s">
        <v>613</v>
      </c>
      <c r="F235" s="217"/>
      <c r="G235" s="218"/>
      <c r="H235" s="217"/>
      <c r="I235" s="217" t="s">
        <v>185</v>
      </c>
      <c r="J235" s="218">
        <v>575796327.2234875</v>
      </c>
      <c r="K235" s="217" t="s">
        <v>69</v>
      </c>
      <c r="L235" s="217"/>
      <c r="M235" s="217"/>
      <c r="N235" s="217"/>
    </row>
    <row r="236" spans="2:14" s="37" customFormat="1" ht="15">
      <c r="B236" s="217">
        <f>VLOOKUP(C236,Companies[],3,FALSE)</f>
        <v>0</v>
      </c>
      <c r="C236" s="221" t="s">
        <v>400</v>
      </c>
      <c r="D236" s="265" t="s">
        <v>301</v>
      </c>
      <c r="E236" s="217" t="s">
        <v>613</v>
      </c>
      <c r="F236" s="217"/>
      <c r="G236" s="218"/>
      <c r="H236" s="217"/>
      <c r="I236" s="217" t="s">
        <v>185</v>
      </c>
      <c r="J236" s="218">
        <v>87782838.533800006</v>
      </c>
      <c r="K236" s="217" t="s">
        <v>69</v>
      </c>
      <c r="L236" s="217"/>
      <c r="M236" s="217"/>
      <c r="N236" s="217"/>
    </row>
    <row r="237" spans="2:14" s="37" customFormat="1" ht="15">
      <c r="B237" s="217">
        <f>VLOOKUP(C237,Companies[],3,FALSE)</f>
        <v>0</v>
      </c>
      <c r="C237" s="221" t="s">
        <v>401</v>
      </c>
      <c r="D237" s="265" t="s">
        <v>301</v>
      </c>
      <c r="E237" s="217" t="s">
        <v>613</v>
      </c>
      <c r="F237" s="217"/>
      <c r="G237" s="218"/>
      <c r="H237" s="217"/>
      <c r="I237" s="217" t="s">
        <v>185</v>
      </c>
      <c r="J237" s="218">
        <v>6659762.6348675778</v>
      </c>
      <c r="K237" s="217" t="s">
        <v>69</v>
      </c>
      <c r="L237" s="217"/>
      <c r="M237" s="217"/>
      <c r="N237" s="217"/>
    </row>
    <row r="238" spans="2:14" s="37" customFormat="1" ht="15">
      <c r="B238" s="217">
        <f>VLOOKUP(C238,Companies[],3,FALSE)</f>
        <v>0</v>
      </c>
      <c r="C238" s="221" t="s">
        <v>402</v>
      </c>
      <c r="D238" s="265" t="s">
        <v>301</v>
      </c>
      <c r="E238" s="217" t="s">
        <v>613</v>
      </c>
      <c r="F238" s="217"/>
      <c r="G238" s="218"/>
      <c r="H238" s="217"/>
      <c r="I238" s="217" t="s">
        <v>185</v>
      </c>
      <c r="J238" s="218">
        <v>4473075.0945824999</v>
      </c>
      <c r="K238" s="217" t="s">
        <v>69</v>
      </c>
      <c r="L238" s="217"/>
      <c r="M238" s="217"/>
      <c r="N238" s="217"/>
    </row>
    <row r="239" spans="2:14" s="37" customFormat="1" ht="15">
      <c r="B239" s="217">
        <f>VLOOKUP(C239,Companies[],3,FALSE)</f>
        <v>0</v>
      </c>
      <c r="C239" s="221" t="s">
        <v>403</v>
      </c>
      <c r="D239" s="265" t="s">
        <v>301</v>
      </c>
      <c r="E239" s="217" t="s">
        <v>613</v>
      </c>
      <c r="F239" s="217"/>
      <c r="G239" s="218"/>
      <c r="H239" s="217"/>
      <c r="I239" s="217" t="s">
        <v>185</v>
      </c>
      <c r="J239" s="218">
        <v>14988718.964230703</v>
      </c>
      <c r="K239" s="217" t="s">
        <v>69</v>
      </c>
      <c r="L239" s="217"/>
      <c r="M239" s="217"/>
      <c r="N239" s="217"/>
    </row>
    <row r="240" spans="2:14" s="37" customFormat="1" ht="15">
      <c r="B240" s="217">
        <f>VLOOKUP(C240,Companies[],3,FALSE)</f>
        <v>0</v>
      </c>
      <c r="C240" s="221" t="s">
        <v>404</v>
      </c>
      <c r="D240" s="265" t="s">
        <v>301</v>
      </c>
      <c r="E240" s="217" t="s">
        <v>613</v>
      </c>
      <c r="F240" s="217"/>
      <c r="G240" s="218"/>
      <c r="H240" s="217"/>
      <c r="I240" s="217" t="s">
        <v>185</v>
      </c>
      <c r="J240" s="218">
        <v>170030210.586734</v>
      </c>
      <c r="K240" s="217" t="s">
        <v>69</v>
      </c>
      <c r="L240" s="217"/>
      <c r="M240" s="217"/>
      <c r="N240" s="217"/>
    </row>
    <row r="241" spans="2:14" s="37" customFormat="1" ht="15">
      <c r="B241" s="217">
        <f>VLOOKUP(C241,Companies[],3,FALSE)</f>
        <v>0</v>
      </c>
      <c r="C241" s="221" t="s">
        <v>405</v>
      </c>
      <c r="D241" s="265" t="s">
        <v>301</v>
      </c>
      <c r="E241" s="217" t="s">
        <v>613</v>
      </c>
      <c r="F241" s="217"/>
      <c r="G241" s="218"/>
      <c r="H241" s="217"/>
      <c r="I241" s="217" t="s">
        <v>185</v>
      </c>
      <c r="J241" s="218">
        <v>108057747.61344251</v>
      </c>
      <c r="K241" s="217" t="s">
        <v>69</v>
      </c>
      <c r="L241" s="217"/>
      <c r="M241" s="217"/>
      <c r="N241" s="217"/>
    </row>
    <row r="242" spans="2:14" s="37" customFormat="1" ht="15">
      <c r="B242" s="217">
        <f>VLOOKUP(C242,Companies[],3,FALSE)</f>
        <v>0</v>
      </c>
      <c r="C242" s="221" t="s">
        <v>406</v>
      </c>
      <c r="D242" s="265" t="s">
        <v>301</v>
      </c>
      <c r="E242" s="217" t="s">
        <v>613</v>
      </c>
      <c r="F242" s="217"/>
      <c r="G242" s="218"/>
      <c r="H242" s="217"/>
      <c r="I242" s="217" t="s">
        <v>185</v>
      </c>
      <c r="J242" s="218">
        <v>20771.324298000003</v>
      </c>
      <c r="K242" s="217" t="s">
        <v>69</v>
      </c>
      <c r="L242" s="217"/>
      <c r="M242" s="217"/>
      <c r="N242" s="217"/>
    </row>
    <row r="243" spans="2:14" s="37" customFormat="1" ht="15">
      <c r="B243" s="217">
        <f>VLOOKUP(C243,Companies[],3,FALSE)</f>
        <v>0</v>
      </c>
      <c r="C243" s="221" t="s">
        <v>408</v>
      </c>
      <c r="D243" s="265" t="s">
        <v>301</v>
      </c>
      <c r="E243" s="217" t="s">
        <v>613</v>
      </c>
      <c r="F243" s="217"/>
      <c r="G243" s="218"/>
      <c r="H243" s="217"/>
      <c r="I243" s="217" t="s">
        <v>185</v>
      </c>
      <c r="J243" s="218">
        <v>8023756.234749998</v>
      </c>
      <c r="K243" s="217" t="s">
        <v>69</v>
      </c>
      <c r="L243" s="217"/>
      <c r="M243" s="217"/>
      <c r="N243" s="217"/>
    </row>
    <row r="244" spans="2:14" s="37" customFormat="1" ht="15">
      <c r="B244" s="217">
        <f>VLOOKUP(C244,Companies[],3,FALSE)</f>
        <v>0</v>
      </c>
      <c r="C244" s="221" t="s">
        <v>409</v>
      </c>
      <c r="D244" s="265" t="s">
        <v>301</v>
      </c>
      <c r="E244" s="217" t="s">
        <v>613</v>
      </c>
      <c r="F244" s="217"/>
      <c r="G244" s="218"/>
      <c r="H244" s="217"/>
      <c r="I244" s="217" t="s">
        <v>185</v>
      </c>
      <c r="J244" s="218">
        <v>16994889.886324823</v>
      </c>
      <c r="K244" s="217" t="s">
        <v>69</v>
      </c>
      <c r="L244" s="217"/>
      <c r="M244" s="217"/>
      <c r="N244" s="217"/>
    </row>
    <row r="245" spans="2:14" s="37" customFormat="1" ht="15">
      <c r="B245" s="217">
        <f>VLOOKUP(C245,Companies[],3,FALSE)</f>
        <v>0</v>
      </c>
      <c r="C245" s="221" t="s">
        <v>410</v>
      </c>
      <c r="D245" s="265" t="s">
        <v>301</v>
      </c>
      <c r="E245" s="217" t="s">
        <v>613</v>
      </c>
      <c r="F245" s="217"/>
      <c r="G245" s="218"/>
      <c r="H245" s="217"/>
      <c r="I245" s="217" t="s">
        <v>185</v>
      </c>
      <c r="J245" s="218">
        <v>58687155.382224359</v>
      </c>
      <c r="K245" s="217" t="s">
        <v>69</v>
      </c>
      <c r="L245" s="217"/>
      <c r="M245" s="217"/>
      <c r="N245" s="217"/>
    </row>
    <row r="246" spans="2:14" s="37" customFormat="1" ht="15">
      <c r="B246" s="217">
        <f>VLOOKUP(C246,Companies[],3,FALSE)</f>
        <v>0</v>
      </c>
      <c r="C246" s="221" t="s">
        <v>411</v>
      </c>
      <c r="D246" s="265" t="s">
        <v>301</v>
      </c>
      <c r="E246" s="217" t="s">
        <v>613</v>
      </c>
      <c r="F246" s="217"/>
      <c r="G246" s="218"/>
      <c r="H246" s="217"/>
      <c r="I246" s="217" t="s">
        <v>185</v>
      </c>
      <c r="J246" s="218">
        <v>77.049000000000007</v>
      </c>
      <c r="K246" s="217" t="s">
        <v>69</v>
      </c>
      <c r="L246" s="217"/>
      <c r="M246" s="217"/>
      <c r="N246" s="217"/>
    </row>
    <row r="247" spans="2:14" s="37" customFormat="1" ht="15">
      <c r="B247" s="217">
        <f>VLOOKUP(C247,Companies[],3,FALSE)</f>
        <v>0</v>
      </c>
      <c r="C247" s="221" t="s">
        <v>411</v>
      </c>
      <c r="D247" s="265" t="s">
        <v>301</v>
      </c>
      <c r="E247" s="217" t="s">
        <v>613</v>
      </c>
      <c r="F247" s="217"/>
      <c r="G247" s="218"/>
      <c r="H247" s="217"/>
      <c r="I247" s="217" t="s">
        <v>89</v>
      </c>
      <c r="J247" s="218">
        <v>1101338.4060000002</v>
      </c>
      <c r="K247" s="217" t="s">
        <v>69</v>
      </c>
      <c r="L247" s="217"/>
      <c r="M247" s="217"/>
      <c r="N247" s="217"/>
    </row>
    <row r="248" spans="2:14" s="37" customFormat="1" ht="15">
      <c r="B248" s="217">
        <f>VLOOKUP(C248,Companies[],3,FALSE)</f>
        <v>0</v>
      </c>
      <c r="C248" s="221" t="s">
        <v>415</v>
      </c>
      <c r="D248" s="265" t="s">
        <v>301</v>
      </c>
      <c r="E248" s="217" t="s">
        <v>613</v>
      </c>
      <c r="F248" s="217"/>
      <c r="G248" s="218"/>
      <c r="H248" s="217"/>
      <c r="I248" s="217" t="s">
        <v>185</v>
      </c>
      <c r="J248" s="218">
        <v>2337788.6666549998</v>
      </c>
      <c r="K248" s="217" t="s">
        <v>69</v>
      </c>
      <c r="L248" s="217"/>
      <c r="M248" s="217"/>
      <c r="N248" s="217"/>
    </row>
    <row r="249" spans="2:14" s="37" customFormat="1" ht="15">
      <c r="B249" s="217">
        <f>VLOOKUP(C249,Companies[],3,FALSE)</f>
        <v>0</v>
      </c>
      <c r="C249" s="221" t="s">
        <v>416</v>
      </c>
      <c r="D249" s="265" t="s">
        <v>301</v>
      </c>
      <c r="E249" s="217" t="s">
        <v>613</v>
      </c>
      <c r="F249" s="217"/>
      <c r="G249" s="218"/>
      <c r="H249" s="217"/>
      <c r="I249" s="217" t="s">
        <v>185</v>
      </c>
      <c r="J249" s="218">
        <v>2733931.7401395123</v>
      </c>
      <c r="K249" s="217" t="s">
        <v>69</v>
      </c>
      <c r="L249" s="217"/>
      <c r="M249" s="217"/>
      <c r="N249" s="217"/>
    </row>
    <row r="250" spans="2:14" s="37" customFormat="1" ht="15">
      <c r="B250" s="217">
        <f>VLOOKUP(C250,Companies[],3,FALSE)</f>
        <v>0</v>
      </c>
      <c r="C250" s="221" t="s">
        <v>417</v>
      </c>
      <c r="D250" s="265" t="s">
        <v>301</v>
      </c>
      <c r="E250" s="217" t="s">
        <v>613</v>
      </c>
      <c r="F250" s="217"/>
      <c r="G250" s="218"/>
      <c r="H250" s="217"/>
      <c r="I250" s="217" t="s">
        <v>185</v>
      </c>
      <c r="J250" s="218">
        <v>249381912.02833462</v>
      </c>
      <c r="K250" s="217" t="s">
        <v>69</v>
      </c>
      <c r="L250" s="217"/>
      <c r="M250" s="217"/>
      <c r="N250" s="217"/>
    </row>
    <row r="251" spans="2:14" s="37" customFormat="1" ht="15">
      <c r="B251" s="217">
        <f>VLOOKUP(C251,Companies[],3,FALSE)</f>
        <v>0</v>
      </c>
      <c r="C251" s="221" t="s">
        <v>420</v>
      </c>
      <c r="D251" s="265" t="s">
        <v>301</v>
      </c>
      <c r="E251" s="217" t="s">
        <v>613</v>
      </c>
      <c r="F251" s="217"/>
      <c r="G251" s="218"/>
      <c r="H251" s="217"/>
      <c r="I251" s="217" t="s">
        <v>185</v>
      </c>
      <c r="J251" s="218">
        <v>282992</v>
      </c>
      <c r="K251" s="217" t="s">
        <v>69</v>
      </c>
      <c r="L251" s="217"/>
      <c r="M251" s="217"/>
      <c r="N251" s="217"/>
    </row>
    <row r="252" spans="2:14" s="37" customFormat="1" ht="15">
      <c r="B252" s="217">
        <f>VLOOKUP(C252,Companies[],3,FALSE)</f>
        <v>0</v>
      </c>
      <c r="C252" s="221" t="s">
        <v>424</v>
      </c>
      <c r="D252" s="265" t="s">
        <v>301</v>
      </c>
      <c r="E252" s="217" t="s">
        <v>613</v>
      </c>
      <c r="F252" s="217"/>
      <c r="G252" s="218"/>
      <c r="H252" s="217"/>
      <c r="I252" s="217" t="s">
        <v>185</v>
      </c>
      <c r="J252" s="218">
        <v>22523191.886999998</v>
      </c>
      <c r="K252" s="217" t="s">
        <v>69</v>
      </c>
      <c r="L252" s="217"/>
      <c r="M252" s="217"/>
      <c r="N252" s="217"/>
    </row>
    <row r="253" spans="2:14" s="37" customFormat="1" ht="15">
      <c r="B253" s="217">
        <f>VLOOKUP(C253,Companies[],3,FALSE)</f>
        <v>0</v>
      </c>
      <c r="C253" s="221" t="s">
        <v>425</v>
      </c>
      <c r="D253" s="265" t="s">
        <v>301</v>
      </c>
      <c r="E253" s="217" t="s">
        <v>613</v>
      </c>
      <c r="F253" s="217"/>
      <c r="G253" s="218"/>
      <c r="H253" s="217"/>
      <c r="I253" s="217" t="s">
        <v>185</v>
      </c>
      <c r="J253" s="218">
        <v>4994488.3500000006</v>
      </c>
      <c r="K253" s="217" t="s">
        <v>69</v>
      </c>
      <c r="L253" s="217"/>
      <c r="M253" s="217"/>
      <c r="N253" s="217"/>
    </row>
    <row r="254" spans="2:14" s="37" customFormat="1" ht="15">
      <c r="B254" s="217">
        <f>VLOOKUP(C254,Companies[],3,FALSE)</f>
        <v>0</v>
      </c>
      <c r="C254" s="221" t="s">
        <v>427</v>
      </c>
      <c r="D254" s="265" t="s">
        <v>301</v>
      </c>
      <c r="E254" s="217" t="s">
        <v>613</v>
      </c>
      <c r="F254" s="217"/>
      <c r="G254" s="218"/>
      <c r="H254" s="217"/>
      <c r="I254" s="217" t="s">
        <v>185</v>
      </c>
      <c r="J254" s="218">
        <v>346765.33</v>
      </c>
      <c r="K254" s="217" t="s">
        <v>69</v>
      </c>
      <c r="L254" s="217"/>
      <c r="M254" s="217"/>
      <c r="N254" s="217"/>
    </row>
    <row r="255" spans="2:14" s="37" customFormat="1" ht="15">
      <c r="B255" s="217">
        <f>VLOOKUP(C255,Companies[],3,FALSE)</f>
        <v>0</v>
      </c>
      <c r="C255" s="221" t="s">
        <v>428</v>
      </c>
      <c r="D255" s="265" t="s">
        <v>301</v>
      </c>
      <c r="E255" s="217" t="s">
        <v>613</v>
      </c>
      <c r="F255" s="217"/>
      <c r="G255" s="218"/>
      <c r="H255" s="217"/>
      <c r="I255" s="217" t="s">
        <v>185</v>
      </c>
      <c r="J255" s="218">
        <v>6872790.6619999995</v>
      </c>
      <c r="K255" s="217" t="s">
        <v>69</v>
      </c>
      <c r="L255" s="217"/>
      <c r="M255" s="217"/>
      <c r="N255" s="217"/>
    </row>
    <row r="256" spans="2:14" s="37" customFormat="1" ht="15">
      <c r="B256" s="217">
        <f>VLOOKUP(C256,Companies[],3,FALSE)</f>
        <v>0</v>
      </c>
      <c r="C256" s="221" t="s">
        <v>424</v>
      </c>
      <c r="D256" s="265" t="s">
        <v>301</v>
      </c>
      <c r="E256" s="217" t="s">
        <v>613</v>
      </c>
      <c r="F256" s="217"/>
      <c r="G256" s="218"/>
      <c r="H256" s="217"/>
      <c r="I256" s="217" t="s">
        <v>89</v>
      </c>
      <c r="J256" s="218">
        <v>321383650267.52185</v>
      </c>
      <c r="K256" s="217" t="s">
        <v>69</v>
      </c>
      <c r="L256" s="217"/>
      <c r="M256" s="217"/>
      <c r="N256" s="217"/>
    </row>
    <row r="257" spans="2:14" s="37" customFormat="1" ht="15" hidden="1">
      <c r="B257" s="217">
        <f>VLOOKUP(C257,Companies[],3,FALSE)</f>
        <v>0</v>
      </c>
      <c r="C257" s="221" t="s">
        <v>349</v>
      </c>
      <c r="D257" s="221" t="s">
        <v>302</v>
      </c>
      <c r="E257" s="217" t="s">
        <v>609</v>
      </c>
      <c r="F257" s="217"/>
      <c r="G257" s="218"/>
      <c r="H257" s="217"/>
      <c r="I257" s="217" t="s">
        <v>89</v>
      </c>
      <c r="J257" s="218">
        <v>8926583307.6300011</v>
      </c>
      <c r="K257" s="217" t="s">
        <v>103</v>
      </c>
      <c r="L257" s="217"/>
      <c r="M257" s="217"/>
      <c r="N257" s="217"/>
    </row>
    <row r="258" spans="2:14" s="37" customFormat="1" ht="15" hidden="1">
      <c r="B258" s="217">
        <f>VLOOKUP(C258,Companies[],3,FALSE)</f>
        <v>0</v>
      </c>
      <c r="C258" s="221" t="s">
        <v>351</v>
      </c>
      <c r="D258" s="221" t="s">
        <v>302</v>
      </c>
      <c r="E258" s="217" t="s">
        <v>609</v>
      </c>
      <c r="F258" s="217"/>
      <c r="G258" s="218"/>
      <c r="H258" s="217"/>
      <c r="I258" s="217" t="s">
        <v>89</v>
      </c>
      <c r="J258" s="218">
        <v>333108336</v>
      </c>
      <c r="K258" s="217" t="s">
        <v>103</v>
      </c>
      <c r="L258" s="217"/>
      <c r="M258" s="217"/>
      <c r="N258" s="217"/>
    </row>
    <row r="259" spans="2:14" s="37" customFormat="1" ht="15" hidden="1">
      <c r="B259" s="217">
        <f>VLOOKUP(C259,Companies[],3,FALSE)</f>
        <v>0</v>
      </c>
      <c r="C259" s="221" t="s">
        <v>360</v>
      </c>
      <c r="D259" s="221" t="s">
        <v>302</v>
      </c>
      <c r="E259" s="217" t="s">
        <v>609</v>
      </c>
      <c r="F259" s="217"/>
      <c r="G259" s="218"/>
      <c r="H259" s="217"/>
      <c r="I259" s="217" t="s">
        <v>89</v>
      </c>
      <c r="J259" s="218">
        <v>42573247.899999999</v>
      </c>
      <c r="K259" s="217" t="s">
        <v>103</v>
      </c>
      <c r="L259" s="217"/>
      <c r="M259" s="217"/>
      <c r="N259" s="217"/>
    </row>
    <row r="260" spans="2:14" s="37" customFormat="1" ht="15" hidden="1">
      <c r="B260" s="217">
        <f>VLOOKUP(C260,Companies[],3,FALSE)</f>
        <v>0</v>
      </c>
      <c r="C260" s="221" t="s">
        <v>365</v>
      </c>
      <c r="D260" s="221" t="s">
        <v>302</v>
      </c>
      <c r="E260" s="217" t="s">
        <v>609</v>
      </c>
      <c r="F260" s="217"/>
      <c r="G260" s="218"/>
      <c r="H260" s="217"/>
      <c r="I260" s="217" t="s">
        <v>89</v>
      </c>
      <c r="J260" s="218">
        <v>4537114942</v>
      </c>
      <c r="K260" s="217" t="s">
        <v>103</v>
      </c>
      <c r="L260" s="217"/>
      <c r="M260" s="217"/>
      <c r="N260" s="217"/>
    </row>
    <row r="261" spans="2:14" s="37" customFormat="1" ht="15" hidden="1">
      <c r="B261" s="217">
        <f>VLOOKUP(C261,Companies[],3,FALSE)</f>
        <v>0</v>
      </c>
      <c r="C261" s="221" t="s">
        <v>370</v>
      </c>
      <c r="D261" s="221" t="s">
        <v>302</v>
      </c>
      <c r="E261" s="217" t="s">
        <v>609</v>
      </c>
      <c r="F261" s="217"/>
      <c r="G261" s="218"/>
      <c r="H261" s="217"/>
      <c r="I261" s="217" t="s">
        <v>89</v>
      </c>
      <c r="J261" s="218">
        <v>726780961</v>
      </c>
      <c r="K261" s="217" t="s">
        <v>103</v>
      </c>
      <c r="L261" s="217"/>
      <c r="M261" s="217"/>
      <c r="N261" s="217"/>
    </row>
    <row r="262" spans="2:14" s="37" customFormat="1" ht="15" hidden="1">
      <c r="B262" s="217">
        <f>VLOOKUP(C262,Companies[],3,FALSE)</f>
        <v>0</v>
      </c>
      <c r="C262" s="221" t="s">
        <v>396</v>
      </c>
      <c r="D262" s="221" t="s">
        <v>302</v>
      </c>
      <c r="E262" s="217" t="s">
        <v>609</v>
      </c>
      <c r="F262" s="217"/>
      <c r="G262" s="218"/>
      <c r="H262" s="217"/>
      <c r="I262" s="217" t="s">
        <v>89</v>
      </c>
      <c r="J262" s="218">
        <v>32651733637</v>
      </c>
      <c r="K262" s="217" t="s">
        <v>103</v>
      </c>
      <c r="L262" s="217"/>
      <c r="M262" s="217"/>
      <c r="N262" s="217"/>
    </row>
    <row r="263" spans="2:14" s="37" customFormat="1" ht="15" hidden="1">
      <c r="B263" s="217">
        <f>VLOOKUP(C263,Companies[],3,FALSE)</f>
        <v>0</v>
      </c>
      <c r="C263" s="221" t="s">
        <v>401</v>
      </c>
      <c r="D263" s="221" t="s">
        <v>302</v>
      </c>
      <c r="E263" s="217" t="s">
        <v>609</v>
      </c>
      <c r="F263" s="217"/>
      <c r="G263" s="218"/>
      <c r="H263" s="217"/>
      <c r="I263" s="217" t="s">
        <v>89</v>
      </c>
      <c r="J263" s="218">
        <v>664173908</v>
      </c>
      <c r="K263" s="217" t="s">
        <v>103</v>
      </c>
      <c r="L263" s="217"/>
      <c r="M263" s="217"/>
      <c r="N263" s="217"/>
    </row>
    <row r="264" spans="2:14" s="37" customFormat="1" ht="15" hidden="1">
      <c r="B264" s="217">
        <f>VLOOKUP(C264,Companies[],3,FALSE)</f>
        <v>0</v>
      </c>
      <c r="C264" s="221" t="s">
        <v>404</v>
      </c>
      <c r="D264" s="221" t="s">
        <v>302</v>
      </c>
      <c r="E264" s="217" t="s">
        <v>609</v>
      </c>
      <c r="F264" s="217"/>
      <c r="G264" s="218"/>
      <c r="H264" s="217"/>
      <c r="I264" s="217" t="s">
        <v>89</v>
      </c>
      <c r="J264" s="218">
        <v>13665340</v>
      </c>
      <c r="K264" s="217" t="s">
        <v>103</v>
      </c>
      <c r="L264" s="217"/>
      <c r="M264" s="217"/>
      <c r="N264" s="217"/>
    </row>
    <row r="265" spans="2:14" s="37" customFormat="1" ht="15" hidden="1">
      <c r="B265" s="217">
        <f>VLOOKUP(C265,Companies[],3,FALSE)</f>
        <v>0</v>
      </c>
      <c r="C265" s="221" t="s">
        <v>405</v>
      </c>
      <c r="D265" s="221" t="s">
        <v>302</v>
      </c>
      <c r="E265" s="217" t="s">
        <v>609</v>
      </c>
      <c r="F265" s="217"/>
      <c r="G265" s="218"/>
      <c r="H265" s="217"/>
      <c r="I265" s="217" t="s">
        <v>89</v>
      </c>
      <c r="J265" s="218">
        <v>5464050</v>
      </c>
      <c r="K265" s="217" t="s">
        <v>103</v>
      </c>
      <c r="L265" s="217"/>
      <c r="M265" s="217"/>
      <c r="N265" s="217"/>
    </row>
    <row r="266" spans="2:14" s="37" customFormat="1" ht="15" hidden="1">
      <c r="B266" s="217">
        <f>VLOOKUP(C266,Companies[],3,FALSE)</f>
        <v>0</v>
      </c>
      <c r="C266" s="221" t="s">
        <v>410</v>
      </c>
      <c r="D266" s="221" t="s">
        <v>302</v>
      </c>
      <c r="E266" s="217" t="s">
        <v>609</v>
      </c>
      <c r="F266" s="217"/>
      <c r="G266" s="218"/>
      <c r="H266" s="217"/>
      <c r="I266" s="217" t="s">
        <v>89</v>
      </c>
      <c r="J266" s="218">
        <v>917341245</v>
      </c>
      <c r="K266" s="217" t="s">
        <v>103</v>
      </c>
      <c r="L266" s="217"/>
      <c r="M266" s="217"/>
      <c r="N266" s="217"/>
    </row>
    <row r="267" spans="2:14" s="37" customFormat="1" ht="15" hidden="1">
      <c r="B267" s="217">
        <f>VLOOKUP(C267,Companies[],3,FALSE)</f>
        <v>0</v>
      </c>
      <c r="C267" s="221" t="s">
        <v>415</v>
      </c>
      <c r="D267" s="221" t="s">
        <v>302</v>
      </c>
      <c r="E267" s="217" t="s">
        <v>609</v>
      </c>
      <c r="F267" s="217"/>
      <c r="G267" s="218"/>
      <c r="H267" s="217"/>
      <c r="I267" s="217" t="s">
        <v>89</v>
      </c>
      <c r="J267" s="218">
        <v>54371967</v>
      </c>
      <c r="K267" s="217" t="s">
        <v>103</v>
      </c>
      <c r="L267" s="217"/>
      <c r="M267" s="217"/>
      <c r="N267" s="217"/>
    </row>
    <row r="268" spans="2:14" s="37" customFormat="1" ht="15" hidden="1">
      <c r="B268" s="217">
        <f>VLOOKUP(C268,Companies[],3,FALSE)</f>
        <v>0</v>
      </c>
      <c r="C268" s="221" t="s">
        <v>417</v>
      </c>
      <c r="D268" s="221" t="s">
        <v>302</v>
      </c>
      <c r="E268" s="217" t="s">
        <v>609</v>
      </c>
      <c r="F268" s="217"/>
      <c r="G268" s="218"/>
      <c r="H268" s="217"/>
      <c r="I268" s="217" t="s">
        <v>89</v>
      </c>
      <c r="J268" s="218">
        <v>2703152403</v>
      </c>
      <c r="K268" s="217" t="s">
        <v>103</v>
      </c>
      <c r="L268" s="217"/>
      <c r="M268" s="217"/>
      <c r="N268" s="217"/>
    </row>
    <row r="269" spans="2:14" s="37" customFormat="1" ht="15" hidden="1">
      <c r="B269" s="217">
        <f>VLOOKUP(C269,Companies[],3,FALSE)</f>
        <v>0</v>
      </c>
      <c r="C269" s="221" t="s">
        <v>424</v>
      </c>
      <c r="D269" s="221" t="s">
        <v>302</v>
      </c>
      <c r="E269" s="217" t="s">
        <v>609</v>
      </c>
      <c r="F269" s="217"/>
      <c r="G269" s="218"/>
      <c r="H269" s="217"/>
      <c r="I269" s="217" t="s">
        <v>89</v>
      </c>
      <c r="J269" s="218">
        <v>427413030</v>
      </c>
      <c r="K269" s="217" t="s">
        <v>103</v>
      </c>
      <c r="L269" s="217"/>
      <c r="M269" s="217"/>
      <c r="N269" s="217"/>
    </row>
    <row r="270" spans="2:14" s="37" customFormat="1" ht="15" hidden="1">
      <c r="B270" s="217">
        <f>VLOOKUP(C270,Companies[],3,FALSE)</f>
        <v>0</v>
      </c>
      <c r="C270" s="221" t="s">
        <v>424</v>
      </c>
      <c r="D270" s="221" t="s">
        <v>302</v>
      </c>
      <c r="E270" s="217" t="s">
        <v>609</v>
      </c>
      <c r="F270" s="217"/>
      <c r="G270" s="218"/>
      <c r="H270" s="217"/>
      <c r="I270" s="217" t="s">
        <v>185</v>
      </c>
      <c r="J270" s="218">
        <v>29953.937238813345</v>
      </c>
      <c r="K270" s="217" t="s">
        <v>103</v>
      </c>
      <c r="L270" s="217"/>
      <c r="M270" s="217"/>
      <c r="N270" s="217"/>
    </row>
    <row r="271" spans="2:14" s="37" customFormat="1" ht="15" hidden="1">
      <c r="B271" s="217">
        <f>VLOOKUP(C271,Companies[],3,FALSE)</f>
        <v>0</v>
      </c>
      <c r="C271" s="221" t="s">
        <v>322</v>
      </c>
      <c r="D271" s="221" t="s">
        <v>301</v>
      </c>
      <c r="E271" s="217" t="s">
        <v>614</v>
      </c>
      <c r="F271" s="217"/>
      <c r="G271" s="218"/>
      <c r="H271" s="217"/>
      <c r="I271" s="217" t="s">
        <v>185</v>
      </c>
      <c r="J271" s="218">
        <v>-70651318</v>
      </c>
      <c r="K271" s="217" t="s">
        <v>103</v>
      </c>
      <c r="L271" s="217"/>
      <c r="M271" s="217"/>
      <c r="N271" s="217"/>
    </row>
    <row r="272" spans="2:14" s="37" customFormat="1" ht="15">
      <c r="B272" s="217">
        <f>VLOOKUP(C272,Companies[],3,FALSE)</f>
        <v>0</v>
      </c>
      <c r="C272" s="221" t="s">
        <v>328</v>
      </c>
      <c r="D272" s="221" t="s">
        <v>301</v>
      </c>
      <c r="E272" s="217" t="s">
        <v>614</v>
      </c>
      <c r="F272" s="217"/>
      <c r="G272" s="218"/>
      <c r="H272" s="217"/>
      <c r="I272" s="217" t="s">
        <v>185</v>
      </c>
      <c r="J272" s="218">
        <v>-271975.9283827155</v>
      </c>
      <c r="K272" s="217" t="s">
        <v>69</v>
      </c>
      <c r="L272" s="217"/>
      <c r="M272" s="217"/>
      <c r="N272" s="217"/>
    </row>
    <row r="273" spans="2:14" s="37" customFormat="1" ht="15">
      <c r="B273" s="217">
        <f>VLOOKUP(C273,Companies[],3,FALSE)</f>
        <v>0</v>
      </c>
      <c r="C273" s="221" t="s">
        <v>331</v>
      </c>
      <c r="D273" s="221" t="s">
        <v>301</v>
      </c>
      <c r="E273" s="217" t="s">
        <v>614</v>
      </c>
      <c r="F273" s="217"/>
      <c r="G273" s="218"/>
      <c r="H273" s="217"/>
      <c r="I273" s="217" t="s">
        <v>185</v>
      </c>
      <c r="J273" s="218">
        <v>458696.08355043642</v>
      </c>
      <c r="K273" s="217" t="s">
        <v>69</v>
      </c>
      <c r="L273" s="217"/>
      <c r="M273" s="217"/>
      <c r="N273" s="217"/>
    </row>
    <row r="274" spans="2:14" s="37" customFormat="1" ht="15">
      <c r="B274" s="217">
        <f>VLOOKUP(C274,Companies[],3,FALSE)</f>
        <v>0</v>
      </c>
      <c r="C274" s="221" t="s">
        <v>336</v>
      </c>
      <c r="D274" s="221" t="s">
        <v>301</v>
      </c>
      <c r="E274" s="217" t="s">
        <v>614</v>
      </c>
      <c r="F274" s="217"/>
      <c r="G274" s="218"/>
      <c r="H274" s="217"/>
      <c r="I274" s="217" t="s">
        <v>185</v>
      </c>
      <c r="J274" s="218">
        <v>-59283595</v>
      </c>
      <c r="K274" s="217" t="s">
        <v>69</v>
      </c>
      <c r="L274" s="217"/>
      <c r="M274" s="217"/>
      <c r="N274" s="217"/>
    </row>
    <row r="275" spans="2:14" s="37" customFormat="1" ht="15">
      <c r="B275" s="217">
        <f>VLOOKUP(C275,Companies[],3,FALSE)</f>
        <v>0</v>
      </c>
      <c r="C275" s="221" t="s">
        <v>342</v>
      </c>
      <c r="D275" s="221" t="s">
        <v>301</v>
      </c>
      <c r="E275" s="217" t="s">
        <v>614</v>
      </c>
      <c r="F275" s="217"/>
      <c r="G275" s="218"/>
      <c r="H275" s="217"/>
      <c r="I275" s="217" t="s">
        <v>185</v>
      </c>
      <c r="J275" s="218">
        <v>10470007.849884927</v>
      </c>
      <c r="K275" s="217" t="s">
        <v>69</v>
      </c>
      <c r="L275" s="217"/>
      <c r="M275" s="217"/>
      <c r="N275" s="217"/>
    </row>
    <row r="276" spans="2:14" s="37" customFormat="1" ht="15">
      <c r="B276" s="217">
        <f>VLOOKUP(C276,Companies[],3,FALSE)</f>
        <v>0</v>
      </c>
      <c r="C276" s="221" t="s">
        <v>342</v>
      </c>
      <c r="D276" s="221" t="s">
        <v>301</v>
      </c>
      <c r="E276" s="217" t="s">
        <v>614</v>
      </c>
      <c r="F276" s="217"/>
      <c r="G276" s="218"/>
      <c r="H276" s="217"/>
      <c r="I276" s="217" t="s">
        <v>89</v>
      </c>
      <c r="J276" s="218">
        <v>284462905530.38672</v>
      </c>
      <c r="K276" s="217" t="s">
        <v>69</v>
      </c>
      <c r="L276" s="217"/>
      <c r="M276" s="217"/>
      <c r="N276" s="217"/>
    </row>
    <row r="277" spans="2:14" s="37" customFormat="1" ht="15">
      <c r="B277" s="217">
        <f>VLOOKUP(C277,Companies[],3,FALSE)</f>
        <v>0</v>
      </c>
      <c r="C277" s="221" t="s">
        <v>347</v>
      </c>
      <c r="D277" s="221" t="s">
        <v>301</v>
      </c>
      <c r="E277" s="217" t="s">
        <v>614</v>
      </c>
      <c r="F277" s="217"/>
      <c r="G277" s="218"/>
      <c r="H277" s="217"/>
      <c r="I277" s="217" t="s">
        <v>185</v>
      </c>
      <c r="J277" s="218">
        <v>882194.3493526252</v>
      </c>
      <c r="K277" s="217" t="s">
        <v>69</v>
      </c>
      <c r="L277" s="217"/>
      <c r="M277" s="217"/>
      <c r="N277" s="217"/>
    </row>
    <row r="278" spans="2:14" s="37" customFormat="1" ht="15">
      <c r="B278" s="217">
        <f>VLOOKUP(C278,Companies[],3,FALSE)</f>
        <v>0</v>
      </c>
      <c r="C278" s="221" t="s">
        <v>348</v>
      </c>
      <c r="D278" s="221" t="s">
        <v>301</v>
      </c>
      <c r="E278" s="217" t="s">
        <v>614</v>
      </c>
      <c r="F278" s="217"/>
      <c r="G278" s="218"/>
      <c r="H278" s="217"/>
      <c r="I278" s="217" t="s">
        <v>185</v>
      </c>
      <c r="J278" s="218">
        <v>-29.86255201138556</v>
      </c>
      <c r="K278" s="217" t="s">
        <v>69</v>
      </c>
      <c r="L278" s="217"/>
      <c r="M278" s="217"/>
      <c r="N278" s="217"/>
    </row>
    <row r="279" spans="2:14" s="37" customFormat="1" ht="15">
      <c r="B279" s="217">
        <f>VLOOKUP(C279,Companies[],3,FALSE)</f>
        <v>0</v>
      </c>
      <c r="C279" s="221" t="s">
        <v>351</v>
      </c>
      <c r="D279" s="221" t="s">
        <v>301</v>
      </c>
      <c r="E279" s="217" t="s">
        <v>614</v>
      </c>
      <c r="F279" s="217"/>
      <c r="G279" s="218"/>
      <c r="H279" s="217"/>
      <c r="I279" s="217" t="s">
        <v>185</v>
      </c>
      <c r="J279" s="218">
        <v>120002.08106108941</v>
      </c>
      <c r="K279" s="217" t="s">
        <v>69</v>
      </c>
      <c r="L279" s="217"/>
      <c r="M279" s="217"/>
      <c r="N279" s="217"/>
    </row>
    <row r="280" spans="2:14" s="37" customFormat="1" ht="15">
      <c r="B280" s="217">
        <f>VLOOKUP(C280,Companies[],3,FALSE)</f>
        <v>0</v>
      </c>
      <c r="C280" s="221" t="s">
        <v>353</v>
      </c>
      <c r="D280" s="221" t="s">
        <v>301</v>
      </c>
      <c r="E280" s="217" t="s">
        <v>614</v>
      </c>
      <c r="F280" s="217"/>
      <c r="G280" s="218"/>
      <c r="H280" s="217"/>
      <c r="I280" s="217" t="s">
        <v>185</v>
      </c>
      <c r="J280" s="218">
        <v>1357013.3838256821</v>
      </c>
      <c r="K280" s="217" t="s">
        <v>69</v>
      </c>
      <c r="L280" s="217"/>
      <c r="M280" s="217"/>
      <c r="N280" s="217"/>
    </row>
    <row r="281" spans="2:14" s="37" customFormat="1" ht="15">
      <c r="B281" s="217">
        <f>VLOOKUP(C281,Companies[],3,FALSE)</f>
        <v>0</v>
      </c>
      <c r="C281" s="221" t="s">
        <v>355</v>
      </c>
      <c r="D281" s="221" t="s">
        <v>301</v>
      </c>
      <c r="E281" s="217" t="s">
        <v>614</v>
      </c>
      <c r="F281" s="217"/>
      <c r="G281" s="218"/>
      <c r="H281" s="217"/>
      <c r="I281" s="217" t="s">
        <v>185</v>
      </c>
      <c r="J281" s="218">
        <v>-1053991.09781085</v>
      </c>
      <c r="K281" s="217" t="s">
        <v>69</v>
      </c>
      <c r="L281" s="217"/>
      <c r="M281" s="217"/>
      <c r="N281" s="217"/>
    </row>
    <row r="282" spans="2:14" s="37" customFormat="1" ht="15">
      <c r="B282" s="217">
        <f>VLOOKUP(C282,Companies[],3,FALSE)</f>
        <v>0</v>
      </c>
      <c r="C282" s="221" t="s">
        <v>357</v>
      </c>
      <c r="D282" s="221" t="s">
        <v>301</v>
      </c>
      <c r="E282" s="217" t="s">
        <v>614</v>
      </c>
      <c r="F282" s="217"/>
      <c r="G282" s="218"/>
      <c r="H282" s="217"/>
      <c r="I282" s="217" t="s">
        <v>185</v>
      </c>
      <c r="J282" s="218">
        <v>-28801484.999999993</v>
      </c>
      <c r="K282" s="217" t="s">
        <v>69</v>
      </c>
      <c r="L282" s="217"/>
      <c r="M282" s="217"/>
      <c r="N282" s="217"/>
    </row>
    <row r="283" spans="2:14" s="37" customFormat="1" ht="15">
      <c r="B283" s="217">
        <f>VLOOKUP(C283,Companies[],3,FALSE)</f>
        <v>0</v>
      </c>
      <c r="C283" s="221" t="s">
        <v>358</v>
      </c>
      <c r="D283" s="221" t="s">
        <v>301</v>
      </c>
      <c r="E283" s="217" t="s">
        <v>614</v>
      </c>
      <c r="F283" s="217"/>
      <c r="G283" s="218"/>
      <c r="H283" s="217"/>
      <c r="I283" s="217" t="s">
        <v>185</v>
      </c>
      <c r="J283" s="218">
        <v>313830.77645456791</v>
      </c>
      <c r="K283" s="217" t="s">
        <v>69</v>
      </c>
      <c r="L283" s="217"/>
      <c r="M283" s="217"/>
      <c r="N283" s="217"/>
    </row>
    <row r="284" spans="2:14" s="37" customFormat="1" ht="15">
      <c r="B284" s="217">
        <f>VLOOKUP(C284,Companies[],3,FALSE)</f>
        <v>0</v>
      </c>
      <c r="C284" s="221" t="s">
        <v>362</v>
      </c>
      <c r="D284" s="221" t="s">
        <v>301</v>
      </c>
      <c r="E284" s="217" t="s">
        <v>614</v>
      </c>
      <c r="F284" s="217"/>
      <c r="G284" s="218"/>
      <c r="H284" s="217"/>
      <c r="I284" s="217" t="s">
        <v>185</v>
      </c>
      <c r="J284" s="218">
        <v>75007.86</v>
      </c>
      <c r="K284" s="217" t="s">
        <v>69</v>
      </c>
      <c r="L284" s="217"/>
      <c r="M284" s="217"/>
      <c r="N284" s="217"/>
    </row>
    <row r="285" spans="2:14" s="37" customFormat="1" ht="15">
      <c r="B285" s="217">
        <f>VLOOKUP(C285,Companies[],3,FALSE)</f>
        <v>0</v>
      </c>
      <c r="C285" s="221" t="s">
        <v>363</v>
      </c>
      <c r="D285" s="221" t="s">
        <v>301</v>
      </c>
      <c r="E285" s="217" t="s">
        <v>614</v>
      </c>
      <c r="F285" s="217"/>
      <c r="G285" s="218"/>
      <c r="H285" s="217"/>
      <c r="I285" s="217" t="s">
        <v>185</v>
      </c>
      <c r="J285" s="218">
        <v>13492713</v>
      </c>
      <c r="K285" s="217" t="s">
        <v>69</v>
      </c>
      <c r="L285" s="217"/>
      <c r="M285" s="217"/>
      <c r="N285" s="217"/>
    </row>
    <row r="286" spans="2:14" s="37" customFormat="1" ht="15">
      <c r="B286" s="217">
        <f>VLOOKUP(C286,Companies[],3,FALSE)</f>
        <v>0</v>
      </c>
      <c r="C286" s="221" t="s">
        <v>367</v>
      </c>
      <c r="D286" s="221" t="s">
        <v>301</v>
      </c>
      <c r="E286" s="217" t="s">
        <v>614</v>
      </c>
      <c r="F286" s="217"/>
      <c r="G286" s="218"/>
      <c r="H286" s="217"/>
      <c r="I286" s="217" t="s">
        <v>185</v>
      </c>
      <c r="J286" s="218">
        <v>133.52804937213659</v>
      </c>
      <c r="K286" s="217" t="s">
        <v>69</v>
      </c>
      <c r="L286" s="217"/>
      <c r="M286" s="217"/>
      <c r="N286" s="217"/>
    </row>
    <row r="287" spans="2:14" s="37" customFormat="1" ht="15">
      <c r="B287" s="217">
        <f>VLOOKUP(C287,Companies[],3,FALSE)</f>
        <v>0</v>
      </c>
      <c r="C287" s="221" t="s">
        <v>370</v>
      </c>
      <c r="D287" s="221" t="s">
        <v>301</v>
      </c>
      <c r="E287" s="217" t="s">
        <v>614</v>
      </c>
      <c r="F287" s="217"/>
      <c r="G287" s="218"/>
      <c r="H287" s="217"/>
      <c r="I287" s="217" t="s">
        <v>185</v>
      </c>
      <c r="J287" s="218">
        <v>1584608</v>
      </c>
      <c r="K287" s="217" t="s">
        <v>69</v>
      </c>
      <c r="L287" s="217"/>
      <c r="M287" s="217"/>
      <c r="N287" s="217"/>
    </row>
    <row r="288" spans="2:14" s="37" customFormat="1" ht="15">
      <c r="B288" s="217">
        <f>VLOOKUP(C288,Companies[],3,FALSE)</f>
        <v>0</v>
      </c>
      <c r="C288" s="221" t="s">
        <v>372</v>
      </c>
      <c r="D288" s="221" t="s">
        <v>301</v>
      </c>
      <c r="E288" s="217" t="s">
        <v>614</v>
      </c>
      <c r="F288" s="217"/>
      <c r="G288" s="218"/>
      <c r="H288" s="217"/>
      <c r="I288" s="217" t="s">
        <v>185</v>
      </c>
      <c r="J288" s="218">
        <v>6136222.9753234312</v>
      </c>
      <c r="K288" s="217" t="s">
        <v>69</v>
      </c>
      <c r="L288" s="217"/>
      <c r="M288" s="217"/>
      <c r="N288" s="217"/>
    </row>
    <row r="289" spans="2:14" s="37" customFormat="1" ht="15">
      <c r="B289" s="217">
        <f>VLOOKUP(C289,Companies[],3,FALSE)</f>
        <v>0</v>
      </c>
      <c r="C289" s="221" t="s">
        <v>374</v>
      </c>
      <c r="D289" s="221" t="s">
        <v>301</v>
      </c>
      <c r="E289" s="217" t="s">
        <v>614</v>
      </c>
      <c r="F289" s="217"/>
      <c r="G289" s="218"/>
      <c r="H289" s="217"/>
      <c r="I289" s="217" t="s">
        <v>185</v>
      </c>
      <c r="J289" s="218">
        <v>8027114.6819186741</v>
      </c>
      <c r="K289" s="217" t="s">
        <v>69</v>
      </c>
      <c r="L289" s="217"/>
      <c r="M289" s="217"/>
      <c r="N289" s="217"/>
    </row>
    <row r="290" spans="2:14" s="37" customFormat="1" ht="15">
      <c r="B290" s="217">
        <f>VLOOKUP(C290,Companies[],3,FALSE)</f>
        <v>0</v>
      </c>
      <c r="C290" s="221" t="s">
        <v>375</v>
      </c>
      <c r="D290" s="221" t="s">
        <v>301</v>
      </c>
      <c r="E290" s="217" t="s">
        <v>614</v>
      </c>
      <c r="F290" s="217"/>
      <c r="G290" s="218"/>
      <c r="H290" s="217"/>
      <c r="I290" s="217" t="s">
        <v>185</v>
      </c>
      <c r="J290" s="218">
        <v>-3005277.7312499881</v>
      </c>
      <c r="K290" s="217" t="s">
        <v>69</v>
      </c>
      <c r="L290" s="217"/>
      <c r="M290" s="217"/>
      <c r="N290" s="217"/>
    </row>
    <row r="291" spans="2:14" s="37" customFormat="1" ht="15">
      <c r="B291" s="217">
        <f>VLOOKUP(C291,Companies[],3,FALSE)</f>
        <v>0</v>
      </c>
      <c r="C291" s="221" t="s">
        <v>377</v>
      </c>
      <c r="D291" s="221" t="s">
        <v>301</v>
      </c>
      <c r="E291" s="217" t="s">
        <v>614</v>
      </c>
      <c r="F291" s="217"/>
      <c r="G291" s="218"/>
      <c r="H291" s="217"/>
      <c r="I291" s="217" t="s">
        <v>185</v>
      </c>
      <c r="J291" s="218">
        <v>-206366.54550001025</v>
      </c>
      <c r="K291" s="217" t="s">
        <v>69</v>
      </c>
      <c r="L291" s="217"/>
      <c r="M291" s="217"/>
      <c r="N291" s="217"/>
    </row>
    <row r="292" spans="2:14" s="37" customFormat="1" ht="15">
      <c r="B292" s="217">
        <f>VLOOKUP(C292,Companies[],3,FALSE)</f>
        <v>0</v>
      </c>
      <c r="C292" s="221" t="s">
        <v>379</v>
      </c>
      <c r="D292" s="221" t="s">
        <v>301</v>
      </c>
      <c r="E292" s="217" t="s">
        <v>614</v>
      </c>
      <c r="F292" s="217"/>
      <c r="G292" s="218"/>
      <c r="H292" s="217"/>
      <c r="I292" s="217" t="s">
        <v>185</v>
      </c>
      <c r="J292" s="218">
        <v>-3885511.1</v>
      </c>
      <c r="K292" s="217" t="s">
        <v>69</v>
      </c>
      <c r="L292" s="217"/>
      <c r="M292" s="217"/>
      <c r="N292" s="217"/>
    </row>
    <row r="293" spans="2:14" s="37" customFormat="1" ht="15">
      <c r="B293" s="217">
        <f>VLOOKUP(C293,Companies[],3,FALSE)</f>
        <v>0</v>
      </c>
      <c r="C293" s="221" t="s">
        <v>381</v>
      </c>
      <c r="D293" s="221" t="s">
        <v>301</v>
      </c>
      <c r="E293" s="217" t="s">
        <v>614</v>
      </c>
      <c r="F293" s="217"/>
      <c r="G293" s="218"/>
      <c r="H293" s="217"/>
      <c r="I293" s="217" t="s">
        <v>185</v>
      </c>
      <c r="J293" s="218">
        <v>-13705588.329581693</v>
      </c>
      <c r="K293" s="217" t="s">
        <v>69</v>
      </c>
      <c r="L293" s="217"/>
      <c r="M293" s="217"/>
      <c r="N293" s="217"/>
    </row>
    <row r="294" spans="2:14" s="37" customFormat="1" ht="15">
      <c r="B294" s="217">
        <f>VLOOKUP(C294,Companies[],3,FALSE)</f>
        <v>0</v>
      </c>
      <c r="C294" s="221" t="s">
        <v>391</v>
      </c>
      <c r="D294" s="221" t="s">
        <v>301</v>
      </c>
      <c r="E294" s="217" t="s">
        <v>614</v>
      </c>
      <c r="F294" s="217"/>
      <c r="G294" s="218"/>
      <c r="H294" s="217"/>
      <c r="I294" s="217" t="s">
        <v>185</v>
      </c>
      <c r="J294" s="218">
        <v>46953.54</v>
      </c>
      <c r="K294" s="217" t="s">
        <v>69</v>
      </c>
      <c r="L294" s="217"/>
      <c r="M294" s="217"/>
      <c r="N294" s="217"/>
    </row>
    <row r="295" spans="2:14" s="37" customFormat="1" ht="15">
      <c r="B295" s="217">
        <f>VLOOKUP(C295,Companies[],3,FALSE)</f>
        <v>0</v>
      </c>
      <c r="C295" s="221" t="s">
        <v>392</v>
      </c>
      <c r="D295" s="221" t="s">
        <v>301</v>
      </c>
      <c r="E295" s="217" t="s">
        <v>614</v>
      </c>
      <c r="F295" s="217"/>
      <c r="G295" s="218"/>
      <c r="H295" s="217"/>
      <c r="I295" s="217" t="s">
        <v>185</v>
      </c>
      <c r="J295" s="218">
        <v>-2.0000021904706955E-3</v>
      </c>
      <c r="K295" s="217" t="s">
        <v>69</v>
      </c>
      <c r="L295" s="217"/>
      <c r="M295" s="217"/>
      <c r="N295" s="217"/>
    </row>
    <row r="296" spans="2:14" s="37" customFormat="1" ht="15">
      <c r="B296" s="217">
        <f>VLOOKUP(C296,Companies[],3,FALSE)</f>
        <v>0</v>
      </c>
      <c r="C296" s="221" t="s">
        <v>396</v>
      </c>
      <c r="D296" s="221" t="s">
        <v>301</v>
      </c>
      <c r="E296" s="217" t="s">
        <v>614</v>
      </c>
      <c r="F296" s="217"/>
      <c r="G296" s="218"/>
      <c r="H296" s="217"/>
      <c r="I296" s="217" t="s">
        <v>185</v>
      </c>
      <c r="J296" s="218">
        <v>-8242715</v>
      </c>
      <c r="K296" s="217" t="s">
        <v>69</v>
      </c>
      <c r="L296" s="217"/>
      <c r="M296" s="217"/>
      <c r="N296" s="217"/>
    </row>
    <row r="297" spans="2:14" s="37" customFormat="1" ht="15">
      <c r="B297" s="217">
        <f>VLOOKUP(C297,Companies[],3,FALSE)</f>
        <v>0</v>
      </c>
      <c r="C297" s="221" t="s">
        <v>398</v>
      </c>
      <c r="D297" s="221" t="s">
        <v>301</v>
      </c>
      <c r="E297" s="217" t="s">
        <v>614</v>
      </c>
      <c r="F297" s="217"/>
      <c r="G297" s="218"/>
      <c r="H297" s="217"/>
      <c r="I297" s="217" t="s">
        <v>185</v>
      </c>
      <c r="J297" s="218">
        <v>-3.611914809425798E-3</v>
      </c>
      <c r="K297" s="217" t="s">
        <v>69</v>
      </c>
      <c r="L297" s="217"/>
      <c r="M297" s="217"/>
      <c r="N297" s="217"/>
    </row>
    <row r="298" spans="2:14" s="37" customFormat="1" ht="15">
      <c r="B298" s="217">
        <f>VLOOKUP(C298,Companies[],3,FALSE)</f>
        <v>0</v>
      </c>
      <c r="C298" s="221" t="s">
        <v>400</v>
      </c>
      <c r="D298" s="221" t="s">
        <v>301</v>
      </c>
      <c r="E298" s="217" t="s">
        <v>614</v>
      </c>
      <c r="F298" s="217"/>
      <c r="G298" s="218"/>
      <c r="H298" s="217"/>
      <c r="I298" s="217" t="s">
        <v>185</v>
      </c>
      <c r="J298" s="218">
        <v>396731.02353035286</v>
      </c>
      <c r="K298" s="217" t="s">
        <v>69</v>
      </c>
      <c r="L298" s="217"/>
      <c r="M298" s="217"/>
      <c r="N298" s="217"/>
    </row>
    <row r="299" spans="2:14" s="37" customFormat="1" ht="15">
      <c r="B299" s="217">
        <f>VLOOKUP(C299,Companies[],3,FALSE)</f>
        <v>0</v>
      </c>
      <c r="C299" s="221" t="s">
        <v>402</v>
      </c>
      <c r="D299" s="221" t="s">
        <v>301</v>
      </c>
      <c r="E299" s="217" t="s">
        <v>614</v>
      </c>
      <c r="F299" s="217"/>
      <c r="G299" s="218"/>
      <c r="H299" s="217"/>
      <c r="I299" s="217" t="s">
        <v>185</v>
      </c>
      <c r="J299" s="218">
        <v>-2198068.4410697198</v>
      </c>
      <c r="K299" s="217" t="s">
        <v>69</v>
      </c>
      <c r="L299" s="217"/>
      <c r="M299" s="217"/>
      <c r="N299" s="217"/>
    </row>
    <row r="300" spans="2:14" s="37" customFormat="1" ht="15">
      <c r="B300" s="217">
        <f>VLOOKUP(C300,Companies[],3,FALSE)</f>
        <v>0</v>
      </c>
      <c r="C300" s="221" t="s">
        <v>404</v>
      </c>
      <c r="D300" s="221" t="s">
        <v>301</v>
      </c>
      <c r="E300" s="217" t="s">
        <v>614</v>
      </c>
      <c r="F300" s="217"/>
      <c r="G300" s="218"/>
      <c r="H300" s="217"/>
      <c r="I300" s="217" t="s">
        <v>185</v>
      </c>
      <c r="J300" s="218">
        <v>7.8511849958449602</v>
      </c>
      <c r="K300" s="217" t="s">
        <v>69</v>
      </c>
      <c r="L300" s="217"/>
      <c r="M300" s="217"/>
      <c r="N300" s="217"/>
    </row>
    <row r="301" spans="2:14" s="37" customFormat="1" ht="15">
      <c r="B301" s="217">
        <f>VLOOKUP(C301,Companies[],3,FALSE)</f>
        <v>0</v>
      </c>
      <c r="C301" s="221" t="s">
        <v>406</v>
      </c>
      <c r="D301" s="221" t="s">
        <v>301</v>
      </c>
      <c r="E301" s="217" t="s">
        <v>614</v>
      </c>
      <c r="F301" s="217"/>
      <c r="G301" s="218"/>
      <c r="H301" s="217"/>
      <c r="I301" s="217" t="s">
        <v>185</v>
      </c>
      <c r="J301" s="218">
        <v>0.56330154463648796</v>
      </c>
      <c r="K301" s="217" t="s">
        <v>69</v>
      </c>
      <c r="L301" s="217"/>
      <c r="M301" s="217"/>
      <c r="N301" s="217"/>
    </row>
    <row r="302" spans="2:14" s="37" customFormat="1" ht="15">
      <c r="B302" s="217">
        <f>VLOOKUP(C302,Companies[],3,FALSE)</f>
        <v>0</v>
      </c>
      <c r="C302" s="221" t="s">
        <v>409</v>
      </c>
      <c r="D302" s="221" t="s">
        <v>301</v>
      </c>
      <c r="E302" s="217" t="s">
        <v>614</v>
      </c>
      <c r="F302" s="217"/>
      <c r="G302" s="218"/>
      <c r="H302" s="217"/>
      <c r="I302" s="217" t="s">
        <v>185</v>
      </c>
      <c r="J302" s="218">
        <v>-9697195.5199888591</v>
      </c>
      <c r="K302" s="217" t="s">
        <v>69</v>
      </c>
      <c r="L302" s="217"/>
      <c r="M302" s="217"/>
      <c r="N302" s="217"/>
    </row>
    <row r="303" spans="2:14" s="37" customFormat="1" ht="15">
      <c r="B303" s="217">
        <f>VLOOKUP(C303,Companies[],3,FALSE)</f>
        <v>0</v>
      </c>
      <c r="C303" s="221" t="s">
        <v>410</v>
      </c>
      <c r="D303" s="221" t="s">
        <v>301</v>
      </c>
      <c r="E303" s="217" t="s">
        <v>614</v>
      </c>
      <c r="F303" s="217"/>
      <c r="G303" s="218"/>
      <c r="H303" s="217"/>
      <c r="I303" s="217" t="s">
        <v>185</v>
      </c>
      <c r="J303" s="218">
        <v>-232.63232433795929</v>
      </c>
      <c r="K303" s="217" t="s">
        <v>69</v>
      </c>
      <c r="L303" s="217"/>
      <c r="M303" s="217"/>
      <c r="N303" s="217"/>
    </row>
    <row r="304" spans="2:14" s="37" customFormat="1" ht="15">
      <c r="B304" s="217">
        <f>VLOOKUP(C304,Companies[],3,FALSE)</f>
        <v>0</v>
      </c>
      <c r="C304" s="221" t="s">
        <v>417</v>
      </c>
      <c r="D304" s="221" t="s">
        <v>301</v>
      </c>
      <c r="E304" s="217" t="s">
        <v>614</v>
      </c>
      <c r="F304" s="217"/>
      <c r="G304" s="218"/>
      <c r="H304" s="217"/>
      <c r="I304" s="217" t="s">
        <v>185</v>
      </c>
      <c r="J304" s="218">
        <v>15202284.74813208</v>
      </c>
      <c r="K304" s="217" t="s">
        <v>69</v>
      </c>
      <c r="L304" s="217"/>
      <c r="M304" s="217"/>
      <c r="N304" s="217"/>
    </row>
    <row r="305" spans="2:14" s="37" customFormat="1" ht="15">
      <c r="B305" s="217">
        <f>VLOOKUP(C305,Companies[],3,FALSE)</f>
        <v>0</v>
      </c>
      <c r="C305" s="221" t="s">
        <v>422</v>
      </c>
      <c r="D305" s="221" t="s">
        <v>301</v>
      </c>
      <c r="E305" s="217" t="s">
        <v>614</v>
      </c>
      <c r="F305" s="217"/>
      <c r="G305" s="218"/>
      <c r="H305" s="217"/>
      <c r="I305" s="217" t="s">
        <v>185</v>
      </c>
      <c r="J305" s="218">
        <v>13.345198299735785</v>
      </c>
      <c r="K305" s="217" t="s">
        <v>69</v>
      </c>
      <c r="L305" s="217"/>
      <c r="M305" s="217"/>
      <c r="N305" s="217"/>
    </row>
    <row r="306" spans="2:14" s="37" customFormat="1" ht="15">
      <c r="B306" s="217">
        <f>VLOOKUP(C306,Companies[],3,FALSE)</f>
        <v>0</v>
      </c>
      <c r="C306" s="221" t="s">
        <v>424</v>
      </c>
      <c r="D306" s="221" t="s">
        <v>301</v>
      </c>
      <c r="E306" s="217" t="s">
        <v>614</v>
      </c>
      <c r="F306" s="217"/>
      <c r="G306" s="218"/>
      <c r="H306" s="217"/>
      <c r="I306" s="217" t="s">
        <v>185</v>
      </c>
      <c r="J306" s="218">
        <v>-886244.8200000003</v>
      </c>
      <c r="K306" s="217" t="s">
        <v>69</v>
      </c>
      <c r="L306" s="217"/>
      <c r="M306" s="217"/>
      <c r="N306" s="217"/>
    </row>
    <row r="307" spans="2:14" s="37" customFormat="1" ht="15">
      <c r="B307" s="217">
        <f>VLOOKUP(C307,Companies[],3,FALSE)</f>
        <v>0</v>
      </c>
      <c r="C307" s="221" t="s">
        <v>425</v>
      </c>
      <c r="D307" s="221" t="s">
        <v>301</v>
      </c>
      <c r="E307" s="217" t="s">
        <v>614</v>
      </c>
      <c r="F307" s="217"/>
      <c r="G307" s="218"/>
      <c r="H307" s="217"/>
      <c r="I307" s="217" t="s">
        <v>185</v>
      </c>
      <c r="J307" s="218">
        <v>1751560.64</v>
      </c>
      <c r="K307" s="217" t="s">
        <v>69</v>
      </c>
      <c r="L307" s="217"/>
      <c r="M307" s="217"/>
      <c r="N307" s="217"/>
    </row>
    <row r="308" spans="2:14" s="37" customFormat="1" ht="15">
      <c r="B308" s="217">
        <f>VLOOKUP(C308,Companies[],3,FALSE)</f>
        <v>0</v>
      </c>
      <c r="C308" s="221" t="s">
        <v>422</v>
      </c>
      <c r="D308" s="221" t="s">
        <v>301</v>
      </c>
      <c r="E308" s="217" t="s">
        <v>614</v>
      </c>
      <c r="F308" s="217"/>
      <c r="G308" s="218"/>
      <c r="H308" s="217"/>
      <c r="I308" s="224" t="s">
        <v>89</v>
      </c>
      <c r="J308" s="218">
        <v>190422.76799091292</v>
      </c>
      <c r="K308" s="217" t="s">
        <v>69</v>
      </c>
      <c r="L308" s="217"/>
      <c r="M308" s="217"/>
      <c r="N308" s="217"/>
    </row>
    <row r="309" spans="2:14" s="37" customFormat="1" ht="15">
      <c r="B309" s="217">
        <f>VLOOKUP(C309,Companies[],3,FALSE)</f>
        <v>0</v>
      </c>
      <c r="C309" s="221" t="s">
        <v>424</v>
      </c>
      <c r="D309" s="221" t="s">
        <v>301</v>
      </c>
      <c r="E309" s="217" t="s">
        <v>614</v>
      </c>
      <c r="F309" s="217"/>
      <c r="G309" s="218"/>
      <c r="H309" s="217"/>
      <c r="I309" s="224" t="s">
        <v>89</v>
      </c>
      <c r="J309" s="218">
        <v>-12645836199.028204</v>
      </c>
      <c r="K309" s="217" t="s">
        <v>69</v>
      </c>
      <c r="L309" s="217"/>
      <c r="M309" s="217"/>
      <c r="N309" s="217"/>
    </row>
    <row r="310" spans="2:14" s="37" customFormat="1" ht="15">
      <c r="B310" s="217">
        <f>VLOOKUP(C310,Companies[],3,FALSE)</f>
        <v>0</v>
      </c>
      <c r="C310" s="221" t="s">
        <v>322</v>
      </c>
      <c r="D310" s="221" t="s">
        <v>301</v>
      </c>
      <c r="E310" s="217" t="s">
        <v>615</v>
      </c>
      <c r="F310" s="217"/>
      <c r="G310" s="218"/>
      <c r="H310" s="217"/>
      <c r="I310" s="217" t="s">
        <v>185</v>
      </c>
      <c r="J310" s="218">
        <v>-4490772.58</v>
      </c>
      <c r="K310" s="217" t="s">
        <v>69</v>
      </c>
      <c r="L310" s="217"/>
      <c r="M310" s="217"/>
      <c r="N310" s="217"/>
    </row>
    <row r="311" spans="2:14" s="37" customFormat="1" ht="15">
      <c r="B311" s="217">
        <f>VLOOKUP(C311,Companies[],3,FALSE)</f>
        <v>0</v>
      </c>
      <c r="C311" s="221" t="s">
        <v>328</v>
      </c>
      <c r="D311" s="221" t="s">
        <v>301</v>
      </c>
      <c r="E311" s="217" t="s">
        <v>615</v>
      </c>
      <c r="F311" s="217"/>
      <c r="G311" s="218"/>
      <c r="H311" s="217"/>
      <c r="I311" s="217" t="s">
        <v>185</v>
      </c>
      <c r="J311" s="218">
        <v>-281978.7385495308</v>
      </c>
      <c r="K311" s="217" t="s">
        <v>69</v>
      </c>
      <c r="L311" s="217"/>
      <c r="M311" s="217"/>
      <c r="N311" s="217"/>
    </row>
    <row r="312" spans="2:14" s="37" customFormat="1" ht="15">
      <c r="B312" s="217">
        <f>VLOOKUP(C312,Companies[],3,FALSE)</f>
        <v>0</v>
      </c>
      <c r="C312" s="221" t="s">
        <v>331</v>
      </c>
      <c r="D312" s="221" t="s">
        <v>301</v>
      </c>
      <c r="E312" s="217" t="s">
        <v>615</v>
      </c>
      <c r="F312" s="217"/>
      <c r="G312" s="218"/>
      <c r="H312" s="217"/>
      <c r="I312" s="217" t="s">
        <v>185</v>
      </c>
      <c r="J312" s="218">
        <v>1869.6244740679736</v>
      </c>
      <c r="K312" s="217" t="s">
        <v>69</v>
      </c>
      <c r="L312" s="217"/>
      <c r="M312" s="217"/>
      <c r="N312" s="217"/>
    </row>
    <row r="313" spans="2:14" s="37" customFormat="1" ht="15">
      <c r="B313" s="217">
        <f>VLOOKUP(C313,Companies[],3,FALSE)</f>
        <v>0</v>
      </c>
      <c r="C313" s="221" t="s">
        <v>336</v>
      </c>
      <c r="D313" s="221" t="s">
        <v>301</v>
      </c>
      <c r="E313" s="217" t="s">
        <v>615</v>
      </c>
      <c r="F313" s="217"/>
      <c r="G313" s="218"/>
      <c r="H313" s="217"/>
      <c r="I313" s="217" t="s">
        <v>185</v>
      </c>
      <c r="J313" s="218">
        <v>94493677</v>
      </c>
      <c r="K313" s="217" t="s">
        <v>69</v>
      </c>
      <c r="L313" s="217"/>
      <c r="M313" s="217"/>
      <c r="N313" s="217"/>
    </row>
    <row r="314" spans="2:14" s="37" customFormat="1" ht="15">
      <c r="B314" s="217">
        <f>VLOOKUP(C314,Companies[],3,FALSE)</f>
        <v>0</v>
      </c>
      <c r="C314" s="221" t="s">
        <v>342</v>
      </c>
      <c r="D314" s="221" t="s">
        <v>301</v>
      </c>
      <c r="E314" s="217" t="s">
        <v>615</v>
      </c>
      <c r="F314" s="217"/>
      <c r="G314" s="218"/>
      <c r="H314" s="217"/>
      <c r="I314" s="217" t="s">
        <v>185</v>
      </c>
      <c r="J314" s="218">
        <v>3326975.6074628578</v>
      </c>
      <c r="K314" s="217" t="s">
        <v>69</v>
      </c>
      <c r="L314" s="217"/>
      <c r="M314" s="217"/>
      <c r="N314" s="217"/>
    </row>
    <row r="315" spans="2:14" s="37" customFormat="1" ht="15">
      <c r="B315" s="217">
        <f>VLOOKUP(C315,Companies[],3,FALSE)</f>
        <v>0</v>
      </c>
      <c r="C315" s="221" t="s">
        <v>344</v>
      </c>
      <c r="D315" s="221" t="s">
        <v>301</v>
      </c>
      <c r="E315" s="217" t="s">
        <v>615</v>
      </c>
      <c r="F315" s="217"/>
      <c r="G315" s="218"/>
      <c r="H315" s="217"/>
      <c r="I315" s="217" t="s">
        <v>185</v>
      </c>
      <c r="J315" s="218">
        <v>5793612.1161438487</v>
      </c>
      <c r="K315" s="217" t="s">
        <v>69</v>
      </c>
      <c r="L315" s="217"/>
      <c r="M315" s="217"/>
      <c r="N315" s="217"/>
    </row>
    <row r="316" spans="2:14" s="37" customFormat="1" ht="15">
      <c r="B316" s="217">
        <f>VLOOKUP(C316,Companies[],3,FALSE)</f>
        <v>0</v>
      </c>
      <c r="C316" s="221" t="s">
        <v>346</v>
      </c>
      <c r="D316" s="221" t="s">
        <v>301</v>
      </c>
      <c r="E316" s="217" t="s">
        <v>615</v>
      </c>
      <c r="F316" s="217"/>
      <c r="G316" s="218"/>
      <c r="H316" s="217"/>
      <c r="I316" s="217" t="s">
        <v>185</v>
      </c>
      <c r="J316" s="218">
        <v>31761.279672256602</v>
      </c>
      <c r="K316" s="217" t="s">
        <v>69</v>
      </c>
      <c r="L316" s="217"/>
      <c r="M316" s="217"/>
      <c r="N316" s="217"/>
    </row>
    <row r="317" spans="2:14" s="37" customFormat="1" ht="15">
      <c r="B317" s="217">
        <f>VLOOKUP(C317,Companies[],3,FALSE)</f>
        <v>0</v>
      </c>
      <c r="C317" s="221" t="s">
        <v>347</v>
      </c>
      <c r="D317" s="221" t="s">
        <v>301</v>
      </c>
      <c r="E317" s="217" t="s">
        <v>615</v>
      </c>
      <c r="F317" s="217"/>
      <c r="G317" s="218"/>
      <c r="H317" s="217"/>
      <c r="I317" s="217" t="s">
        <v>185</v>
      </c>
      <c r="J317" s="218">
        <v>147937.20174656218</v>
      </c>
      <c r="K317" s="217" t="s">
        <v>69</v>
      </c>
      <c r="L317" s="217"/>
      <c r="M317" s="217"/>
      <c r="N317" s="217"/>
    </row>
    <row r="318" spans="2:14" s="37" customFormat="1" ht="15">
      <c r="B318" s="217">
        <f>VLOOKUP(C318,Companies[],3,FALSE)</f>
        <v>0</v>
      </c>
      <c r="C318" s="221" t="s">
        <v>348</v>
      </c>
      <c r="D318" s="221" t="s">
        <v>301</v>
      </c>
      <c r="E318" s="217" t="s">
        <v>615</v>
      </c>
      <c r="F318" s="217"/>
      <c r="G318" s="218"/>
      <c r="H318" s="217"/>
      <c r="I318" s="217" t="s">
        <v>185</v>
      </c>
      <c r="J318" s="218">
        <v>20656.157826016992</v>
      </c>
      <c r="K318" s="217" t="s">
        <v>69</v>
      </c>
      <c r="L318" s="217"/>
      <c r="M318" s="217"/>
      <c r="N318" s="217"/>
    </row>
    <row r="319" spans="2:14" s="37" customFormat="1" ht="15">
      <c r="B319" s="217">
        <f>VLOOKUP(C319,Companies[],3,FALSE)</f>
        <v>0</v>
      </c>
      <c r="C319" s="221" t="s">
        <v>342</v>
      </c>
      <c r="D319" s="221" t="s">
        <v>301</v>
      </c>
      <c r="E319" s="217" t="s">
        <v>615</v>
      </c>
      <c r="F319" s="217"/>
      <c r="G319" s="218"/>
      <c r="H319" s="217"/>
      <c r="I319" s="224" t="s">
        <v>89</v>
      </c>
      <c r="J319" s="218">
        <v>47555789333.074089</v>
      </c>
      <c r="K319" s="217" t="s">
        <v>69</v>
      </c>
      <c r="L319" s="217"/>
      <c r="M319" s="217"/>
      <c r="N319" s="217"/>
    </row>
    <row r="320" spans="2:14" s="37" customFormat="1" ht="15">
      <c r="B320" s="217">
        <f>VLOOKUP(C320,Companies[],3,FALSE)</f>
        <v>0</v>
      </c>
      <c r="C320" s="221" t="s">
        <v>357</v>
      </c>
      <c r="D320" s="221" t="s">
        <v>301</v>
      </c>
      <c r="E320" s="217" t="s">
        <v>615</v>
      </c>
      <c r="F320" s="217"/>
      <c r="G320" s="218"/>
      <c r="H320" s="217"/>
      <c r="I320" s="217" t="s">
        <v>185</v>
      </c>
      <c r="J320" s="218">
        <v>-2231097.71</v>
      </c>
      <c r="K320" s="217" t="s">
        <v>69</v>
      </c>
      <c r="L320" s="217"/>
      <c r="M320" s="217"/>
      <c r="N320" s="217"/>
    </row>
    <row r="321" spans="2:14" s="37" customFormat="1" ht="15">
      <c r="B321" s="217">
        <f>VLOOKUP(C321,Companies[],3,FALSE)</f>
        <v>0</v>
      </c>
      <c r="C321" s="221" t="s">
        <v>358</v>
      </c>
      <c r="D321" s="221" t="s">
        <v>301</v>
      </c>
      <c r="E321" s="217" t="s">
        <v>615</v>
      </c>
      <c r="F321" s="217"/>
      <c r="G321" s="218"/>
      <c r="H321" s="217"/>
      <c r="I321" s="217" t="s">
        <v>185</v>
      </c>
      <c r="J321" s="218">
        <v>296353.63839669584</v>
      </c>
      <c r="K321" s="217" t="s">
        <v>69</v>
      </c>
      <c r="L321" s="217"/>
      <c r="M321" s="217"/>
      <c r="N321" s="217"/>
    </row>
    <row r="322" spans="2:14" s="37" customFormat="1" ht="15">
      <c r="B322" s="217">
        <f>VLOOKUP(C322,Companies[],3,FALSE)</f>
        <v>0</v>
      </c>
      <c r="C322" s="221" t="s">
        <v>365</v>
      </c>
      <c r="D322" s="221" t="s">
        <v>301</v>
      </c>
      <c r="E322" s="217" t="s">
        <v>615</v>
      </c>
      <c r="F322" s="217"/>
      <c r="G322" s="218"/>
      <c r="H322" s="217"/>
      <c r="I322" s="217" t="s">
        <v>185</v>
      </c>
      <c r="J322" s="218">
        <v>51781946.197487101</v>
      </c>
      <c r="K322" s="217" t="s">
        <v>69</v>
      </c>
      <c r="L322" s="217"/>
      <c r="M322" s="217"/>
      <c r="N322" s="217"/>
    </row>
    <row r="323" spans="2:14" s="37" customFormat="1" ht="15">
      <c r="B323" s="217">
        <f>VLOOKUP(C323,Companies[],3,FALSE)</f>
        <v>0</v>
      </c>
      <c r="C323" s="221" t="s">
        <v>367</v>
      </c>
      <c r="D323" s="221" t="s">
        <v>301</v>
      </c>
      <c r="E323" s="217" t="s">
        <v>615</v>
      </c>
      <c r="F323" s="217"/>
      <c r="G323" s="218"/>
      <c r="H323" s="217"/>
      <c r="I323" s="217" t="s">
        <v>185</v>
      </c>
      <c r="J323" s="218">
        <v>51845470.931368023</v>
      </c>
      <c r="K323" s="217" t="s">
        <v>69</v>
      </c>
      <c r="L323" s="217"/>
      <c r="M323" s="217"/>
      <c r="N323" s="217"/>
    </row>
    <row r="324" spans="2:14" s="37" customFormat="1" ht="15">
      <c r="B324" s="217">
        <f>VLOOKUP(C324,Companies[],3,FALSE)</f>
        <v>0</v>
      </c>
      <c r="C324" s="221" t="s">
        <v>370</v>
      </c>
      <c r="D324" s="221" t="s">
        <v>301</v>
      </c>
      <c r="E324" s="217" t="s">
        <v>615</v>
      </c>
      <c r="F324" s="217"/>
      <c r="G324" s="218"/>
      <c r="H324" s="217"/>
      <c r="I324" s="217" t="s">
        <v>185</v>
      </c>
      <c r="J324" s="218">
        <v>1192197</v>
      </c>
      <c r="K324" s="217" t="s">
        <v>69</v>
      </c>
      <c r="L324" s="217"/>
      <c r="M324" s="217"/>
      <c r="N324" s="217"/>
    </row>
    <row r="325" spans="2:14" s="37" customFormat="1" ht="15">
      <c r="B325" s="217">
        <f>VLOOKUP(C325,Companies[],3,FALSE)</f>
        <v>0</v>
      </c>
      <c r="C325" s="221" t="s">
        <v>372</v>
      </c>
      <c r="D325" s="221" t="s">
        <v>301</v>
      </c>
      <c r="E325" s="217" t="s">
        <v>615</v>
      </c>
      <c r="F325" s="217"/>
      <c r="G325" s="218"/>
      <c r="H325" s="217"/>
      <c r="I325" s="217" t="s">
        <v>185</v>
      </c>
      <c r="J325" s="218">
        <v>-342089.33870434453</v>
      </c>
      <c r="K325" s="217" t="s">
        <v>69</v>
      </c>
      <c r="L325" s="217"/>
      <c r="M325" s="217"/>
      <c r="N325" s="217"/>
    </row>
    <row r="326" spans="2:14" s="37" customFormat="1" ht="15">
      <c r="B326" s="217">
        <f>VLOOKUP(C326,Companies[],3,FALSE)</f>
        <v>0</v>
      </c>
      <c r="C326" s="221" t="s">
        <v>374</v>
      </c>
      <c r="D326" s="221" t="s">
        <v>301</v>
      </c>
      <c r="E326" s="217" t="s">
        <v>615</v>
      </c>
      <c r="F326" s="217"/>
      <c r="G326" s="218"/>
      <c r="H326" s="217"/>
      <c r="I326" s="217" t="s">
        <v>185</v>
      </c>
      <c r="J326" s="218">
        <v>15542083.99117602</v>
      </c>
      <c r="K326" s="217" t="s">
        <v>69</v>
      </c>
      <c r="L326" s="217"/>
      <c r="M326" s="217"/>
      <c r="N326" s="217"/>
    </row>
    <row r="327" spans="2:14" s="37" customFormat="1" ht="15">
      <c r="B327" s="217">
        <f>VLOOKUP(C327,Companies[],3,FALSE)</f>
        <v>0</v>
      </c>
      <c r="C327" s="221" t="s">
        <v>379</v>
      </c>
      <c r="D327" s="221" t="s">
        <v>301</v>
      </c>
      <c r="E327" s="217" t="s">
        <v>615</v>
      </c>
      <c r="F327" s="217"/>
      <c r="G327" s="218"/>
      <c r="H327" s="217"/>
      <c r="I327" s="217" t="s">
        <v>185</v>
      </c>
      <c r="J327" s="218">
        <v>3164447</v>
      </c>
      <c r="K327" s="217" t="s">
        <v>69</v>
      </c>
      <c r="L327" s="217"/>
      <c r="M327" s="217"/>
      <c r="N327" s="217"/>
    </row>
    <row r="328" spans="2:14" s="37" customFormat="1" ht="15">
      <c r="B328" s="217">
        <f>VLOOKUP(C328,Companies[],3,FALSE)</f>
        <v>0</v>
      </c>
      <c r="C328" s="221" t="s">
        <v>381</v>
      </c>
      <c r="D328" s="221" t="s">
        <v>301</v>
      </c>
      <c r="E328" s="217" t="s">
        <v>615</v>
      </c>
      <c r="F328" s="217"/>
      <c r="G328" s="218"/>
      <c r="H328" s="217"/>
      <c r="I328" s="217" t="s">
        <v>185</v>
      </c>
      <c r="J328" s="218">
        <v>-325111.89402213198</v>
      </c>
      <c r="K328" s="217" t="s">
        <v>69</v>
      </c>
      <c r="L328" s="217"/>
      <c r="M328" s="217"/>
      <c r="N328" s="217"/>
    </row>
    <row r="329" spans="2:14" s="37" customFormat="1" ht="15">
      <c r="B329" s="217">
        <f>VLOOKUP(C329,Companies[],3,FALSE)</f>
        <v>0</v>
      </c>
      <c r="C329" s="221" t="s">
        <v>382</v>
      </c>
      <c r="D329" s="221" t="s">
        <v>301</v>
      </c>
      <c r="E329" s="217" t="s">
        <v>615</v>
      </c>
      <c r="F329" s="217"/>
      <c r="G329" s="218"/>
      <c r="H329" s="217"/>
      <c r="I329" s="217" t="s">
        <v>185</v>
      </c>
      <c r="J329" s="218">
        <v>-826993.370307495</v>
      </c>
      <c r="K329" s="217" t="s">
        <v>69</v>
      </c>
      <c r="L329" s="217"/>
      <c r="M329" s="217"/>
      <c r="N329" s="217"/>
    </row>
    <row r="330" spans="2:14" s="37" customFormat="1" ht="15">
      <c r="B330" s="217">
        <f>VLOOKUP(C330,Companies[],3,FALSE)</f>
        <v>0</v>
      </c>
      <c r="C330" s="221" t="s">
        <v>384</v>
      </c>
      <c r="D330" s="221" t="s">
        <v>301</v>
      </c>
      <c r="E330" s="217" t="s">
        <v>615</v>
      </c>
      <c r="F330" s="217"/>
      <c r="G330" s="218"/>
      <c r="H330" s="217"/>
      <c r="I330" s="217" t="s">
        <v>185</v>
      </c>
      <c r="J330" s="218">
        <v>45773.354049926078</v>
      </c>
      <c r="K330" s="217" t="s">
        <v>69</v>
      </c>
      <c r="L330" s="217"/>
      <c r="M330" s="217"/>
      <c r="N330" s="217"/>
    </row>
    <row r="331" spans="2:14" s="37" customFormat="1" ht="15">
      <c r="B331" s="217">
        <f>VLOOKUP(C331,Companies[],3,FALSE)</f>
        <v>0</v>
      </c>
      <c r="C331" s="221" t="s">
        <v>391</v>
      </c>
      <c r="D331" s="221" t="s">
        <v>301</v>
      </c>
      <c r="E331" s="217" t="s">
        <v>615</v>
      </c>
      <c r="F331" s="217"/>
      <c r="G331" s="218"/>
      <c r="H331" s="217"/>
      <c r="I331" s="217" t="s">
        <v>185</v>
      </c>
      <c r="J331" s="218">
        <v>887520.71</v>
      </c>
      <c r="K331" s="217" t="s">
        <v>69</v>
      </c>
      <c r="L331" s="217"/>
      <c r="M331" s="217"/>
      <c r="N331" s="217"/>
    </row>
    <row r="332" spans="2:14" s="37" customFormat="1" ht="15">
      <c r="B332" s="217">
        <f>VLOOKUP(C332,Companies[],3,FALSE)</f>
        <v>0</v>
      </c>
      <c r="C332" s="221" t="s">
        <v>392</v>
      </c>
      <c r="D332" s="221" t="s">
        <v>301</v>
      </c>
      <c r="E332" s="217" t="s">
        <v>615</v>
      </c>
      <c r="F332" s="217"/>
      <c r="G332" s="218"/>
      <c r="H332" s="217"/>
      <c r="I332" s="217" t="s">
        <v>185</v>
      </c>
      <c r="J332" s="218">
        <v>2901711.8155541955</v>
      </c>
      <c r="K332" s="217" t="s">
        <v>69</v>
      </c>
      <c r="L332" s="217"/>
      <c r="M332" s="217"/>
      <c r="N332" s="217"/>
    </row>
    <row r="333" spans="2:14" s="37" customFormat="1" ht="15">
      <c r="B333" s="217">
        <f>VLOOKUP(C333,Companies[],3,FALSE)</f>
        <v>0</v>
      </c>
      <c r="C333" s="221" t="s">
        <v>394</v>
      </c>
      <c r="D333" s="221" t="s">
        <v>301</v>
      </c>
      <c r="E333" s="217" t="s">
        <v>615</v>
      </c>
      <c r="F333" s="217"/>
      <c r="G333" s="218"/>
      <c r="H333" s="217"/>
      <c r="I333" s="217" t="s">
        <v>185</v>
      </c>
      <c r="J333" s="218">
        <v>-861367.42982630094</v>
      </c>
      <c r="K333" s="217" t="s">
        <v>69</v>
      </c>
      <c r="L333" s="217"/>
      <c r="M333" s="217"/>
      <c r="N333" s="217"/>
    </row>
    <row r="334" spans="2:14" s="37" customFormat="1" ht="15">
      <c r="B334" s="217">
        <f>VLOOKUP(C334,Companies[],3,FALSE)</f>
        <v>0</v>
      </c>
      <c r="C334" s="221" t="s">
        <v>396</v>
      </c>
      <c r="D334" s="221" t="s">
        <v>301</v>
      </c>
      <c r="E334" s="217" t="s">
        <v>615</v>
      </c>
      <c r="F334" s="217"/>
      <c r="G334" s="218"/>
      <c r="H334" s="217"/>
      <c r="I334" s="217" t="s">
        <v>185</v>
      </c>
      <c r="J334" s="218">
        <v>-22885674</v>
      </c>
      <c r="K334" s="217" t="s">
        <v>69</v>
      </c>
      <c r="L334" s="217"/>
      <c r="M334" s="217"/>
      <c r="N334" s="217"/>
    </row>
    <row r="335" spans="2:14" s="37" customFormat="1" ht="15">
      <c r="B335" s="217">
        <f>VLOOKUP(C335,Companies[],3,FALSE)</f>
        <v>0</v>
      </c>
      <c r="C335" s="221" t="s">
        <v>400</v>
      </c>
      <c r="D335" s="221" t="s">
        <v>301</v>
      </c>
      <c r="E335" s="217" t="s">
        <v>615</v>
      </c>
      <c r="F335" s="217"/>
      <c r="G335" s="218"/>
      <c r="H335" s="217"/>
      <c r="I335" s="217" t="s">
        <v>185</v>
      </c>
      <c r="J335" s="218">
        <v>280498.07623650541</v>
      </c>
      <c r="K335" s="217" t="s">
        <v>69</v>
      </c>
      <c r="L335" s="217"/>
      <c r="M335" s="217"/>
      <c r="N335" s="217"/>
    </row>
    <row r="336" spans="2:14" s="37" customFormat="1" ht="15">
      <c r="B336" s="217">
        <f>VLOOKUP(C336,Companies[],3,FALSE)</f>
        <v>0</v>
      </c>
      <c r="C336" s="221" t="s">
        <v>401</v>
      </c>
      <c r="D336" s="221" t="s">
        <v>301</v>
      </c>
      <c r="E336" s="217" t="s">
        <v>615</v>
      </c>
      <c r="F336" s="217"/>
      <c r="G336" s="218"/>
      <c r="H336" s="217"/>
      <c r="I336" s="217" t="s">
        <v>185</v>
      </c>
      <c r="J336" s="218">
        <v>2108822.1498553813</v>
      </c>
      <c r="K336" s="217" t="s">
        <v>69</v>
      </c>
      <c r="L336" s="217"/>
      <c r="M336" s="217"/>
      <c r="N336" s="217"/>
    </row>
    <row r="337" spans="2:14" s="37" customFormat="1" ht="15">
      <c r="B337" s="217">
        <f>VLOOKUP(C337,Companies[],3,FALSE)</f>
        <v>0</v>
      </c>
      <c r="C337" s="221" t="s">
        <v>402</v>
      </c>
      <c r="D337" s="221" t="s">
        <v>301</v>
      </c>
      <c r="E337" s="217" t="s">
        <v>615</v>
      </c>
      <c r="F337" s="217"/>
      <c r="G337" s="218"/>
      <c r="H337" s="217"/>
      <c r="I337" s="217" t="s">
        <v>185</v>
      </c>
      <c r="J337" s="218">
        <v>-1698400.3484197101</v>
      </c>
      <c r="K337" s="217" t="s">
        <v>69</v>
      </c>
      <c r="L337" s="217"/>
      <c r="M337" s="217"/>
      <c r="N337" s="217"/>
    </row>
    <row r="338" spans="2:14" s="37" customFormat="1" ht="15">
      <c r="B338" s="217">
        <f>VLOOKUP(C338,Companies[],3,FALSE)</f>
        <v>0</v>
      </c>
      <c r="C338" s="221" t="s">
        <v>406</v>
      </c>
      <c r="D338" s="221" t="s">
        <v>301</v>
      </c>
      <c r="E338" s="217" t="s">
        <v>615</v>
      </c>
      <c r="F338" s="217"/>
      <c r="G338" s="218"/>
      <c r="H338" s="217"/>
      <c r="I338" s="217" t="s">
        <v>185</v>
      </c>
      <c r="J338" s="218">
        <v>8.5112100030855481E-2</v>
      </c>
      <c r="K338" s="217" t="s">
        <v>69</v>
      </c>
      <c r="L338" s="217"/>
      <c r="M338" s="217"/>
      <c r="N338" s="217"/>
    </row>
    <row r="339" spans="2:14" s="37" customFormat="1" ht="15">
      <c r="B339" s="217">
        <f>VLOOKUP(C339,Companies[],3,FALSE)</f>
        <v>0</v>
      </c>
      <c r="C339" s="221" t="s">
        <v>409</v>
      </c>
      <c r="D339" s="221" t="s">
        <v>301</v>
      </c>
      <c r="E339" s="217" t="s">
        <v>615</v>
      </c>
      <c r="F339" s="217"/>
      <c r="G339" s="218"/>
      <c r="H339" s="217"/>
      <c r="I339" s="217" t="s">
        <v>185</v>
      </c>
      <c r="J339" s="218">
        <v>-684928.121910093</v>
      </c>
      <c r="K339" s="217" t="s">
        <v>69</v>
      </c>
      <c r="L339" s="217"/>
      <c r="M339" s="217"/>
      <c r="N339" s="217"/>
    </row>
    <row r="340" spans="2:14" s="37" customFormat="1" ht="15">
      <c r="B340" s="217">
        <f>VLOOKUP(C340,Companies[],3,FALSE)</f>
        <v>0</v>
      </c>
      <c r="C340" s="221" t="s">
        <v>417</v>
      </c>
      <c r="D340" s="221" t="s">
        <v>301</v>
      </c>
      <c r="E340" s="217" t="s">
        <v>615</v>
      </c>
      <c r="F340" s="217"/>
      <c r="G340" s="218"/>
      <c r="H340" s="217"/>
      <c r="I340" s="217" t="s">
        <v>185</v>
      </c>
      <c r="J340" s="218">
        <v>64483467.24704808</v>
      </c>
      <c r="K340" s="217" t="s">
        <v>69</v>
      </c>
      <c r="L340" s="217"/>
      <c r="M340" s="217"/>
      <c r="N340" s="217"/>
    </row>
    <row r="341" spans="2:14" s="37" customFormat="1" ht="15">
      <c r="B341" s="217">
        <f>VLOOKUP(C341,Companies[],3,FALSE)</f>
        <v>0</v>
      </c>
      <c r="C341" s="221" t="s">
        <v>418</v>
      </c>
      <c r="D341" s="221" t="s">
        <v>301</v>
      </c>
      <c r="E341" s="217" t="s">
        <v>615</v>
      </c>
      <c r="F341" s="217"/>
      <c r="G341" s="218"/>
      <c r="H341" s="217"/>
      <c r="I341" s="217" t="s">
        <v>185</v>
      </c>
      <c r="J341" s="218">
        <v>4644220</v>
      </c>
      <c r="K341" s="217" t="s">
        <v>69</v>
      </c>
      <c r="L341" s="217"/>
      <c r="M341" s="217"/>
      <c r="N341" s="217"/>
    </row>
    <row r="342" spans="2:14" s="37" customFormat="1" ht="15">
      <c r="B342" s="217">
        <f>VLOOKUP(C342,Companies[],3,FALSE)</f>
        <v>0</v>
      </c>
      <c r="C342" s="221" t="s">
        <v>424</v>
      </c>
      <c r="D342" s="221" t="s">
        <v>301</v>
      </c>
      <c r="E342" s="217" t="s">
        <v>615</v>
      </c>
      <c r="F342" s="217"/>
      <c r="G342" s="218"/>
      <c r="H342" s="217"/>
      <c r="I342" s="217" t="s">
        <v>185</v>
      </c>
      <c r="J342" s="218">
        <v>-4700960.0661596647</v>
      </c>
      <c r="K342" s="217" t="s">
        <v>69</v>
      </c>
      <c r="L342" s="217"/>
      <c r="M342" s="217"/>
      <c r="N342" s="217"/>
    </row>
    <row r="343" spans="2:14" s="37" customFormat="1" ht="15">
      <c r="B343" s="217">
        <f>VLOOKUP(C343,Companies[],3,FALSE)</f>
        <v>0</v>
      </c>
      <c r="C343" s="221" t="s">
        <v>425</v>
      </c>
      <c r="D343" s="221" t="s">
        <v>301</v>
      </c>
      <c r="E343" s="217" t="s">
        <v>615</v>
      </c>
      <c r="F343" s="217"/>
      <c r="G343" s="218"/>
      <c r="H343" s="217"/>
      <c r="I343" s="217" t="s">
        <v>185</v>
      </c>
      <c r="J343" s="218">
        <v>-130035.95350048169</v>
      </c>
      <c r="K343" s="217" t="s">
        <v>69</v>
      </c>
      <c r="L343" s="217"/>
      <c r="M343" s="217"/>
      <c r="N343" s="217"/>
    </row>
    <row r="344" spans="2:14" s="37" customFormat="1" ht="15">
      <c r="B344" s="217">
        <f>VLOOKUP(C344,Companies[],3,FALSE)</f>
        <v>0</v>
      </c>
      <c r="C344" s="221" t="s">
        <v>428</v>
      </c>
      <c r="D344" s="221" t="s">
        <v>301</v>
      </c>
      <c r="E344" s="217" t="s">
        <v>615</v>
      </c>
      <c r="F344" s="217"/>
      <c r="G344" s="218"/>
      <c r="H344" s="217"/>
      <c r="I344" s="217" t="s">
        <v>185</v>
      </c>
      <c r="J344" s="218">
        <v>12506348.821054</v>
      </c>
      <c r="K344" s="217" t="s">
        <v>69</v>
      </c>
      <c r="L344" s="217"/>
      <c r="M344" s="217"/>
      <c r="N344" s="217"/>
    </row>
    <row r="345" spans="2:14" s="37" customFormat="1" ht="15">
      <c r="B345" s="217">
        <f>VLOOKUP(C345,Companies[],3,FALSE)</f>
        <v>0</v>
      </c>
      <c r="C345" s="221" t="s">
        <v>424</v>
      </c>
      <c r="D345" s="221" t="s">
        <v>301</v>
      </c>
      <c r="E345" s="217" t="s">
        <v>615</v>
      </c>
      <c r="F345" s="217"/>
      <c r="G345" s="218"/>
      <c r="H345" s="217"/>
      <c r="I345" s="224" t="s">
        <v>89</v>
      </c>
      <c r="J345" s="218">
        <v>-67078046193.632919</v>
      </c>
      <c r="K345" s="217" t="s">
        <v>69</v>
      </c>
      <c r="L345" s="217"/>
      <c r="M345" s="217"/>
      <c r="N345" s="217"/>
    </row>
    <row r="346" spans="2:14" s="37" customFormat="1" ht="15">
      <c r="B346" s="217">
        <f>VLOOKUP(C346,Companies[],3,FALSE)</f>
        <v>0</v>
      </c>
      <c r="C346" s="221" t="s">
        <v>358</v>
      </c>
      <c r="D346" s="221" t="s">
        <v>301</v>
      </c>
      <c r="E346" s="217" t="s">
        <v>605</v>
      </c>
      <c r="F346" s="217"/>
      <c r="G346" s="218"/>
      <c r="H346" s="217"/>
      <c r="I346" s="217" t="s">
        <v>185</v>
      </c>
      <c r="J346" s="218">
        <v>250000</v>
      </c>
      <c r="K346" s="217" t="s">
        <v>69</v>
      </c>
      <c r="L346" s="217"/>
      <c r="M346" s="217"/>
      <c r="N346" s="217"/>
    </row>
    <row r="347" spans="2:14" s="37" customFormat="1" ht="15" hidden="1">
      <c r="B347" s="217">
        <f>VLOOKUP(C347,Companies[],3,FALSE)</f>
        <v>0</v>
      </c>
      <c r="C347" s="221" t="s">
        <v>362</v>
      </c>
      <c r="D347" s="221" t="s">
        <v>301</v>
      </c>
      <c r="E347" s="217" t="s">
        <v>605</v>
      </c>
      <c r="F347" s="217"/>
      <c r="G347" s="218"/>
      <c r="H347" s="217"/>
      <c r="I347" s="217" t="s">
        <v>185</v>
      </c>
      <c r="J347" s="218">
        <v>2750000</v>
      </c>
      <c r="K347" s="217"/>
      <c r="L347" s="217"/>
      <c r="M347" s="217"/>
      <c r="N347" s="217"/>
    </row>
    <row r="348" spans="2:14" s="37" customFormat="1" ht="15" hidden="1">
      <c r="B348" s="217">
        <f>VLOOKUP(C348,Companies[],3,FALSE)</f>
        <v>0</v>
      </c>
      <c r="C348" s="221" t="s">
        <v>367</v>
      </c>
      <c r="D348" s="221" t="s">
        <v>301</v>
      </c>
      <c r="E348" s="217" t="s">
        <v>605</v>
      </c>
      <c r="F348" s="217"/>
      <c r="G348" s="218"/>
      <c r="H348" s="217"/>
      <c r="I348" s="217" t="s">
        <v>185</v>
      </c>
      <c r="J348" s="218">
        <v>4000000</v>
      </c>
      <c r="K348" s="217"/>
      <c r="L348" s="217"/>
      <c r="M348" s="217"/>
      <c r="N348" s="217"/>
    </row>
    <row r="349" spans="2:14" s="37" customFormat="1" ht="15" hidden="1">
      <c r="B349" s="217">
        <f>VLOOKUP(C349,Companies[],3,FALSE)</f>
        <v>0</v>
      </c>
      <c r="C349" s="221" t="s">
        <v>377</v>
      </c>
      <c r="D349" s="221" t="s">
        <v>301</v>
      </c>
      <c r="E349" s="217" t="s">
        <v>605</v>
      </c>
      <c r="F349" s="217"/>
      <c r="G349" s="218"/>
      <c r="H349" s="217"/>
      <c r="I349" s="217" t="s">
        <v>185</v>
      </c>
      <c r="J349" s="218">
        <v>1500000</v>
      </c>
      <c r="K349" s="217"/>
      <c r="L349" s="217"/>
      <c r="M349" s="217"/>
      <c r="N349" s="217"/>
    </row>
    <row r="350" spans="2:14" s="37" customFormat="1" ht="15" hidden="1">
      <c r="B350" s="217">
        <f>VLOOKUP(C350,Companies[],3,FALSE)</f>
        <v>0</v>
      </c>
      <c r="C350" s="221" t="s">
        <v>396</v>
      </c>
      <c r="D350" s="221" t="s">
        <v>301</v>
      </c>
      <c r="E350" s="217" t="s">
        <v>605</v>
      </c>
      <c r="F350" s="217"/>
      <c r="G350" s="218"/>
      <c r="H350" s="217"/>
      <c r="I350" s="217" t="s">
        <v>185</v>
      </c>
      <c r="J350" s="218">
        <v>1500000</v>
      </c>
      <c r="K350" s="217"/>
      <c r="L350" s="217"/>
      <c r="M350" s="217"/>
      <c r="N350" s="217"/>
    </row>
    <row r="351" spans="2:14" s="37" customFormat="1" ht="15" hidden="1">
      <c r="B351" s="217">
        <f>VLOOKUP(C351,Companies[],3,FALSE)</f>
        <v>0</v>
      </c>
      <c r="C351" s="221" t="s">
        <v>349</v>
      </c>
      <c r="D351" s="221" t="s">
        <v>301</v>
      </c>
      <c r="E351" s="217" t="s">
        <v>606</v>
      </c>
      <c r="F351" s="217"/>
      <c r="G351" s="218"/>
      <c r="H351" s="217"/>
      <c r="I351" s="217" t="s">
        <v>185</v>
      </c>
      <c r="J351" s="218">
        <v>784000000</v>
      </c>
      <c r="K351" s="217"/>
      <c r="L351" s="217"/>
      <c r="M351" s="217"/>
      <c r="N351" s="217"/>
    </row>
    <row r="352" spans="2:14" s="37" customFormat="1" ht="15" hidden="1">
      <c r="B352" s="217">
        <f>VLOOKUP(C352,Companies[],3,FALSE)</f>
        <v>0</v>
      </c>
      <c r="C352" s="221" t="s">
        <v>398</v>
      </c>
      <c r="D352" s="221" t="s">
        <v>301</v>
      </c>
      <c r="E352" s="217" t="s">
        <v>606</v>
      </c>
      <c r="F352" s="217"/>
      <c r="G352" s="218"/>
      <c r="H352" s="217"/>
      <c r="I352" s="217" t="s">
        <v>185</v>
      </c>
      <c r="J352" s="218">
        <v>1500000</v>
      </c>
      <c r="K352" s="217"/>
      <c r="L352" s="217"/>
      <c r="M352" s="217"/>
      <c r="N352" s="217"/>
    </row>
    <row r="353" spans="2:14" s="37" customFormat="1" ht="15" hidden="1">
      <c r="B353" s="217">
        <f>VLOOKUP(C353,Companies[],3,FALSE)</f>
        <v>0</v>
      </c>
      <c r="C353" s="221" t="s">
        <v>406</v>
      </c>
      <c r="D353" s="221" t="s">
        <v>301</v>
      </c>
      <c r="E353" s="217" t="s">
        <v>606</v>
      </c>
      <c r="F353" s="217"/>
      <c r="G353" s="218"/>
      <c r="H353" s="217"/>
      <c r="I353" s="217" t="s">
        <v>185</v>
      </c>
      <c r="J353" s="218">
        <v>500000</v>
      </c>
      <c r="K353" s="217"/>
      <c r="L353" s="217"/>
      <c r="M353" s="217"/>
      <c r="N353" s="217"/>
    </row>
    <row r="354" spans="2:14" s="37" customFormat="1" ht="15" hidden="1">
      <c r="B354" s="217">
        <f>VLOOKUP(C354,Companies[],3,FALSE)</f>
        <v>0</v>
      </c>
      <c r="C354" s="221" t="s">
        <v>408</v>
      </c>
      <c r="D354" s="221" t="s">
        <v>301</v>
      </c>
      <c r="E354" s="217" t="s">
        <v>606</v>
      </c>
      <c r="F354" s="217"/>
      <c r="G354" s="218"/>
      <c r="H354" s="217"/>
      <c r="I354" s="217" t="s">
        <v>185</v>
      </c>
      <c r="J354" s="218">
        <v>10000000</v>
      </c>
      <c r="K354" s="217"/>
      <c r="L354" s="217"/>
      <c r="M354" s="217"/>
      <c r="N354" s="217"/>
    </row>
    <row r="355" spans="2:14" s="37" customFormat="1" ht="15" hidden="1">
      <c r="B355" s="217">
        <f>VLOOKUP(C355,Companies[],3,FALSE)</f>
        <v>0</v>
      </c>
      <c r="C355" s="221" t="s">
        <v>411</v>
      </c>
      <c r="D355" s="221" t="s">
        <v>301</v>
      </c>
      <c r="E355" s="217" t="s">
        <v>606</v>
      </c>
      <c r="F355" s="217"/>
      <c r="G355" s="218"/>
      <c r="H355" s="217"/>
      <c r="I355" s="217" t="s">
        <v>185</v>
      </c>
      <c r="J355" s="218">
        <v>828</v>
      </c>
      <c r="K355" s="217"/>
      <c r="L355" s="217"/>
      <c r="M355" s="217"/>
      <c r="N355" s="217"/>
    </row>
    <row r="356" spans="2:14" s="37" customFormat="1" ht="15" hidden="1">
      <c r="B356" s="217">
        <f>VLOOKUP(C356,Companies[],3,FALSE)</f>
        <v>0</v>
      </c>
      <c r="C356" s="221" t="s">
        <v>415</v>
      </c>
      <c r="D356" s="221" t="s">
        <v>301</v>
      </c>
      <c r="E356" s="217" t="s">
        <v>606</v>
      </c>
      <c r="F356" s="217"/>
      <c r="G356" s="218"/>
      <c r="H356" s="217"/>
      <c r="I356" s="217" t="s">
        <v>185</v>
      </c>
      <c r="J356" s="218">
        <v>1200000</v>
      </c>
      <c r="K356" s="217"/>
      <c r="L356" s="217"/>
      <c r="M356" s="217"/>
      <c r="N356" s="217"/>
    </row>
    <row r="357" spans="2:14" s="37" customFormat="1" ht="15" hidden="1">
      <c r="B357" s="217">
        <f>VLOOKUP(C357,Companies[],3,FALSE)</f>
        <v>0</v>
      </c>
      <c r="C357" s="221" t="s">
        <v>428</v>
      </c>
      <c r="D357" s="221" t="s">
        <v>301</v>
      </c>
      <c r="E357" s="217" t="s">
        <v>606</v>
      </c>
      <c r="F357" s="217"/>
      <c r="G357" s="218"/>
      <c r="H357" s="217"/>
      <c r="I357" s="217" t="s">
        <v>185</v>
      </c>
      <c r="J357" s="218">
        <v>1000000</v>
      </c>
      <c r="K357" s="217"/>
      <c r="L357" s="217"/>
      <c r="M357" s="217"/>
      <c r="N357" s="217"/>
    </row>
    <row r="358" spans="2:14" s="37" customFormat="1" ht="15" hidden="1">
      <c r="B358" s="217">
        <f>VLOOKUP(C358,Companies[],3,FALSE)</f>
        <v>0</v>
      </c>
      <c r="C358" s="221" t="s">
        <v>411</v>
      </c>
      <c r="D358" s="221" t="s">
        <v>301</v>
      </c>
      <c r="E358" s="217" t="s">
        <v>606</v>
      </c>
      <c r="F358" s="217"/>
      <c r="G358" s="218"/>
      <c r="H358" s="217"/>
      <c r="I358" s="217" t="s">
        <v>89</v>
      </c>
      <c r="J358" s="218">
        <v>11835432</v>
      </c>
      <c r="K358" s="217"/>
      <c r="L358" s="217"/>
      <c r="M358" s="217"/>
      <c r="N358" s="217"/>
    </row>
    <row r="359" spans="2:14" s="37" customFormat="1" ht="15" hidden="1">
      <c r="B359" s="217">
        <f>VLOOKUP(C359,Companies[],3,FALSE)</f>
        <v>0</v>
      </c>
      <c r="C359" s="221" t="s">
        <v>328</v>
      </c>
      <c r="D359" s="221" t="s">
        <v>299</v>
      </c>
      <c r="E359" s="217" t="s">
        <v>603</v>
      </c>
      <c r="F359" s="217"/>
      <c r="G359" s="218"/>
      <c r="H359" s="217"/>
      <c r="I359" s="217" t="s">
        <v>89</v>
      </c>
      <c r="J359" s="218">
        <v>29339864770</v>
      </c>
      <c r="K359" s="217"/>
      <c r="L359" s="217"/>
      <c r="M359" s="217"/>
      <c r="N359" s="217"/>
    </row>
    <row r="360" spans="2:14" s="37" customFormat="1" ht="15" hidden="1">
      <c r="B360" s="217">
        <f>VLOOKUP(C360,Companies[],3,FALSE)</f>
        <v>0</v>
      </c>
      <c r="C360" s="221" t="s">
        <v>331</v>
      </c>
      <c r="D360" s="221" t="s">
        <v>299</v>
      </c>
      <c r="E360" s="217" t="s">
        <v>603</v>
      </c>
      <c r="F360" s="217"/>
      <c r="G360" s="218"/>
      <c r="H360" s="217"/>
      <c r="I360" s="217" t="s">
        <v>89</v>
      </c>
      <c r="J360" s="218">
        <v>21686899659</v>
      </c>
      <c r="K360" s="217"/>
      <c r="L360" s="217"/>
      <c r="M360" s="217"/>
      <c r="N360" s="217"/>
    </row>
    <row r="361" spans="2:14" s="37" customFormat="1" ht="15" hidden="1">
      <c r="B361" s="217">
        <f>VLOOKUP(C361,Companies[],3,FALSE)</f>
        <v>0</v>
      </c>
      <c r="C361" s="221" t="s">
        <v>336</v>
      </c>
      <c r="D361" s="221" t="s">
        <v>299</v>
      </c>
      <c r="E361" s="217" t="s">
        <v>603</v>
      </c>
      <c r="F361" s="217"/>
      <c r="G361" s="218"/>
      <c r="H361" s="217"/>
      <c r="I361" s="217" t="s">
        <v>89</v>
      </c>
      <c r="J361" s="218">
        <v>324857228653</v>
      </c>
      <c r="K361" s="217"/>
      <c r="L361" s="217"/>
      <c r="M361" s="217"/>
      <c r="N361" s="217"/>
    </row>
    <row r="362" spans="2:14" s="37" customFormat="1" ht="15" hidden="1">
      <c r="B362" s="217">
        <f>VLOOKUP(C362,Companies[],3,FALSE)</f>
        <v>0</v>
      </c>
      <c r="C362" s="221" t="s">
        <v>338</v>
      </c>
      <c r="D362" s="221" t="s">
        <v>299</v>
      </c>
      <c r="E362" s="217" t="s">
        <v>603</v>
      </c>
      <c r="F362" s="217"/>
      <c r="G362" s="218"/>
      <c r="H362" s="217"/>
      <c r="I362" s="217" t="s">
        <v>89</v>
      </c>
      <c r="J362" s="218">
        <v>10794592613</v>
      </c>
      <c r="K362" s="217"/>
      <c r="L362" s="217"/>
      <c r="M362" s="217"/>
      <c r="N362" s="217"/>
    </row>
    <row r="363" spans="2:14" s="37" customFormat="1" ht="15" hidden="1">
      <c r="B363" s="217">
        <f>VLOOKUP(C363,Companies[],3,FALSE)</f>
        <v>0</v>
      </c>
      <c r="C363" s="221" t="s">
        <v>344</v>
      </c>
      <c r="D363" s="221" t="s">
        <v>299</v>
      </c>
      <c r="E363" s="217" t="s">
        <v>603</v>
      </c>
      <c r="F363" s="217"/>
      <c r="G363" s="218"/>
      <c r="H363" s="217"/>
      <c r="I363" s="217" t="s">
        <v>89</v>
      </c>
      <c r="J363" s="218">
        <v>2227065187129</v>
      </c>
      <c r="K363" s="217"/>
      <c r="L363" s="217"/>
      <c r="M363" s="217"/>
      <c r="N363" s="217"/>
    </row>
    <row r="364" spans="2:14" s="37" customFormat="1" ht="15" hidden="1">
      <c r="B364" s="217">
        <f>VLOOKUP(C364,Companies[],3,FALSE)</f>
        <v>0</v>
      </c>
      <c r="C364" s="221" t="s">
        <v>346</v>
      </c>
      <c r="D364" s="221" t="s">
        <v>299</v>
      </c>
      <c r="E364" s="217" t="s">
        <v>603</v>
      </c>
      <c r="F364" s="217"/>
      <c r="G364" s="218"/>
      <c r="H364" s="217"/>
      <c r="I364" s="217" t="s">
        <v>89</v>
      </c>
      <c r="J364" s="218">
        <v>54190222337</v>
      </c>
      <c r="K364" s="217"/>
      <c r="L364" s="217"/>
      <c r="M364" s="217"/>
      <c r="N364" s="217"/>
    </row>
    <row r="365" spans="2:14" s="37" customFormat="1" ht="15" hidden="1">
      <c r="B365" s="217">
        <f>VLOOKUP(C365,Companies[],3,FALSE)</f>
        <v>0</v>
      </c>
      <c r="C365" s="221" t="s">
        <v>347</v>
      </c>
      <c r="D365" s="221" t="s">
        <v>299</v>
      </c>
      <c r="E365" s="217" t="s">
        <v>603</v>
      </c>
      <c r="F365" s="217"/>
      <c r="G365" s="218"/>
      <c r="H365" s="217"/>
      <c r="I365" s="217" t="s">
        <v>89</v>
      </c>
      <c r="J365" s="218">
        <v>116126246789</v>
      </c>
      <c r="K365" s="217"/>
      <c r="L365" s="217"/>
      <c r="M365" s="217"/>
      <c r="N365" s="217"/>
    </row>
    <row r="366" spans="2:14" s="37" customFormat="1" ht="15" hidden="1">
      <c r="B366" s="217">
        <f>VLOOKUP(C366,Companies[],3,FALSE)</f>
        <v>0</v>
      </c>
      <c r="C366" s="221" t="s">
        <v>348</v>
      </c>
      <c r="D366" s="221" t="s">
        <v>299</v>
      </c>
      <c r="E366" s="217" t="s">
        <v>603</v>
      </c>
      <c r="F366" s="217"/>
      <c r="G366" s="218"/>
      <c r="H366" s="217"/>
      <c r="I366" s="217" t="s">
        <v>89</v>
      </c>
      <c r="J366" s="218">
        <v>16843761155</v>
      </c>
      <c r="K366" s="217"/>
      <c r="L366" s="217"/>
      <c r="M366" s="217"/>
      <c r="N366" s="217"/>
    </row>
    <row r="367" spans="2:14" s="37" customFormat="1" ht="15" hidden="1">
      <c r="B367" s="217">
        <f>VLOOKUP(C367,Companies[],3,FALSE)</f>
        <v>0</v>
      </c>
      <c r="C367" s="221" t="s">
        <v>351</v>
      </c>
      <c r="D367" s="221" t="s">
        <v>299</v>
      </c>
      <c r="E367" s="217" t="s">
        <v>603</v>
      </c>
      <c r="F367" s="217"/>
      <c r="G367" s="218"/>
      <c r="H367" s="217"/>
      <c r="I367" s="217" t="s">
        <v>89</v>
      </c>
      <c r="J367" s="218">
        <v>192580931322</v>
      </c>
      <c r="K367" s="217"/>
      <c r="L367" s="217"/>
      <c r="M367" s="217"/>
      <c r="N367" s="217"/>
    </row>
    <row r="368" spans="2:14" s="37" customFormat="1" ht="15" hidden="1">
      <c r="B368" s="217">
        <f>VLOOKUP(C368,Companies[],3,FALSE)</f>
        <v>0</v>
      </c>
      <c r="C368" s="221" t="s">
        <v>353</v>
      </c>
      <c r="D368" s="221" t="s">
        <v>299</v>
      </c>
      <c r="E368" s="217" t="s">
        <v>603</v>
      </c>
      <c r="F368" s="217"/>
      <c r="G368" s="218"/>
      <c r="H368" s="217"/>
      <c r="I368" s="217" t="s">
        <v>89</v>
      </c>
      <c r="J368" s="218">
        <v>11066761105</v>
      </c>
      <c r="K368" s="217"/>
      <c r="L368" s="217"/>
      <c r="M368" s="217"/>
      <c r="N368" s="217"/>
    </row>
    <row r="369" spans="2:14" s="37" customFormat="1" ht="15" hidden="1">
      <c r="B369" s="217">
        <f>VLOOKUP(C369,Companies[],3,FALSE)</f>
        <v>0</v>
      </c>
      <c r="C369" s="221" t="s">
        <v>355</v>
      </c>
      <c r="D369" s="221" t="s">
        <v>299</v>
      </c>
      <c r="E369" s="217" t="s">
        <v>603</v>
      </c>
      <c r="F369" s="217"/>
      <c r="G369" s="218"/>
      <c r="H369" s="217"/>
      <c r="I369" s="217" t="s">
        <v>89</v>
      </c>
      <c r="J369" s="218">
        <v>7934874070</v>
      </c>
      <c r="K369" s="217"/>
      <c r="L369" s="217"/>
      <c r="M369" s="217"/>
      <c r="N369" s="217"/>
    </row>
    <row r="370" spans="2:14" s="37" customFormat="1" ht="15" hidden="1">
      <c r="B370" s="217">
        <f>VLOOKUP(C370,Companies[],3,FALSE)</f>
        <v>0</v>
      </c>
      <c r="C370" s="221" t="s">
        <v>360</v>
      </c>
      <c r="D370" s="221" t="s">
        <v>299</v>
      </c>
      <c r="E370" s="217" t="s">
        <v>603</v>
      </c>
      <c r="F370" s="217"/>
      <c r="G370" s="218"/>
      <c r="H370" s="217"/>
      <c r="I370" s="217" t="s">
        <v>89</v>
      </c>
      <c r="J370" s="218">
        <v>11056449909</v>
      </c>
      <c r="K370" s="217"/>
      <c r="L370" s="217"/>
      <c r="M370" s="217"/>
      <c r="N370" s="217"/>
    </row>
    <row r="371" spans="2:14" s="37" customFormat="1" ht="15" hidden="1">
      <c r="B371" s="217">
        <f>VLOOKUP(C371,Companies[],3,FALSE)</f>
        <v>0</v>
      </c>
      <c r="C371" s="221" t="s">
        <v>362</v>
      </c>
      <c r="D371" s="221" t="s">
        <v>299</v>
      </c>
      <c r="E371" s="217" t="s">
        <v>603</v>
      </c>
      <c r="F371" s="217"/>
      <c r="G371" s="218"/>
      <c r="H371" s="217"/>
      <c r="I371" s="217" t="s">
        <v>89</v>
      </c>
      <c r="J371" s="218">
        <v>39235268193</v>
      </c>
      <c r="K371" s="217"/>
      <c r="L371" s="217"/>
      <c r="M371" s="217"/>
      <c r="N371" s="217"/>
    </row>
    <row r="372" spans="2:14" s="37" customFormat="1" ht="15" hidden="1">
      <c r="B372" s="217">
        <f>VLOOKUP(C372,Companies[],3,FALSE)</f>
        <v>0</v>
      </c>
      <c r="C372" s="221" t="s">
        <v>365</v>
      </c>
      <c r="D372" s="221" t="s">
        <v>299</v>
      </c>
      <c r="E372" s="217" t="s">
        <v>603</v>
      </c>
      <c r="F372" s="217"/>
      <c r="G372" s="218"/>
      <c r="H372" s="217"/>
      <c r="I372" s="217" t="s">
        <v>89</v>
      </c>
      <c r="J372" s="218">
        <v>1081817849591</v>
      </c>
      <c r="K372" s="217"/>
      <c r="L372" s="217"/>
      <c r="M372" s="217"/>
      <c r="N372" s="217"/>
    </row>
    <row r="373" spans="2:14" s="37" customFormat="1" ht="15" hidden="1">
      <c r="B373" s="217">
        <f>VLOOKUP(C373,Companies[],3,FALSE)</f>
        <v>0</v>
      </c>
      <c r="C373" s="221" t="s">
        <v>370</v>
      </c>
      <c r="D373" s="221" t="s">
        <v>299</v>
      </c>
      <c r="E373" s="217" t="s">
        <v>603</v>
      </c>
      <c r="F373" s="217"/>
      <c r="G373" s="218"/>
      <c r="H373" s="217"/>
      <c r="I373" s="217" t="s">
        <v>89</v>
      </c>
      <c r="J373" s="218">
        <v>152328307610</v>
      </c>
      <c r="K373" s="217"/>
      <c r="L373" s="217"/>
      <c r="M373" s="217"/>
      <c r="N373" s="217"/>
    </row>
    <row r="374" spans="2:14" s="37" customFormat="1" ht="15" hidden="1">
      <c r="B374" s="217">
        <f>VLOOKUP(C374,Companies[],3,FALSE)</f>
        <v>0</v>
      </c>
      <c r="C374" s="221" t="s">
        <v>372</v>
      </c>
      <c r="D374" s="221" t="s">
        <v>299</v>
      </c>
      <c r="E374" s="217" t="s">
        <v>603</v>
      </c>
      <c r="F374" s="217"/>
      <c r="G374" s="218"/>
      <c r="H374" s="217"/>
      <c r="I374" s="217" t="s">
        <v>89</v>
      </c>
      <c r="J374" s="218">
        <v>133041115549</v>
      </c>
      <c r="K374" s="217"/>
      <c r="L374" s="217"/>
      <c r="M374" s="217"/>
      <c r="N374" s="217"/>
    </row>
    <row r="375" spans="2:14" s="37" customFormat="1" ht="15" hidden="1">
      <c r="B375" s="217">
        <f>VLOOKUP(C375,Companies[],3,FALSE)</f>
        <v>0</v>
      </c>
      <c r="C375" s="221" t="s">
        <v>374</v>
      </c>
      <c r="D375" s="221" t="s">
        <v>299</v>
      </c>
      <c r="E375" s="217" t="s">
        <v>603</v>
      </c>
      <c r="F375" s="217"/>
      <c r="G375" s="218"/>
      <c r="H375" s="217"/>
      <c r="I375" s="217" t="s">
        <v>89</v>
      </c>
      <c r="J375" s="218">
        <v>682298454360</v>
      </c>
      <c r="K375" s="217"/>
      <c r="L375" s="217"/>
      <c r="M375" s="217"/>
      <c r="N375" s="217"/>
    </row>
    <row r="376" spans="2:14" s="37" customFormat="1" ht="15" hidden="1">
      <c r="B376" s="217">
        <f>VLOOKUP(C376,Companies[],3,FALSE)</f>
        <v>0</v>
      </c>
      <c r="C376" s="221" t="s">
        <v>375</v>
      </c>
      <c r="D376" s="221" t="s">
        <v>299</v>
      </c>
      <c r="E376" s="217" t="s">
        <v>603</v>
      </c>
      <c r="F376" s="217"/>
      <c r="G376" s="218"/>
      <c r="H376" s="217"/>
      <c r="I376" s="217" t="s">
        <v>89</v>
      </c>
      <c r="J376" s="218">
        <v>34105772480</v>
      </c>
      <c r="K376" s="217"/>
      <c r="L376" s="217"/>
      <c r="M376" s="217"/>
      <c r="N376" s="217"/>
    </row>
    <row r="377" spans="2:14" s="37" customFormat="1" ht="15" hidden="1">
      <c r="B377" s="217">
        <f>VLOOKUP(C377,Companies[],3,FALSE)</f>
        <v>0</v>
      </c>
      <c r="C377" s="221" t="s">
        <v>377</v>
      </c>
      <c r="D377" s="221" t="s">
        <v>299</v>
      </c>
      <c r="E377" s="217" t="s">
        <v>603</v>
      </c>
      <c r="F377" s="217"/>
      <c r="G377" s="218"/>
      <c r="H377" s="217"/>
      <c r="I377" s="217" t="s">
        <v>89</v>
      </c>
      <c r="J377" s="218">
        <v>30101458897</v>
      </c>
      <c r="K377" s="217"/>
      <c r="L377" s="217"/>
      <c r="M377" s="217"/>
      <c r="N377" s="217"/>
    </row>
    <row r="378" spans="2:14" s="37" customFormat="1" ht="15" hidden="1">
      <c r="B378" s="217">
        <f>VLOOKUP(C378,Companies[],3,FALSE)</f>
        <v>0</v>
      </c>
      <c r="C378" s="221" t="s">
        <v>381</v>
      </c>
      <c r="D378" s="221" t="s">
        <v>299</v>
      </c>
      <c r="E378" s="217" t="s">
        <v>603</v>
      </c>
      <c r="F378" s="217"/>
      <c r="G378" s="218"/>
      <c r="H378" s="217"/>
      <c r="I378" s="217" t="s">
        <v>89</v>
      </c>
      <c r="J378" s="218">
        <v>66686233677</v>
      </c>
      <c r="K378" s="217"/>
      <c r="L378" s="217"/>
      <c r="M378" s="217"/>
      <c r="N378" s="217"/>
    </row>
    <row r="379" spans="2:14" s="37" customFormat="1" ht="15" hidden="1">
      <c r="B379" s="217">
        <f>VLOOKUP(C379,Companies[],3,FALSE)</f>
        <v>0</v>
      </c>
      <c r="C379" s="221" t="s">
        <v>382</v>
      </c>
      <c r="D379" s="221" t="s">
        <v>299</v>
      </c>
      <c r="E379" s="217" t="s">
        <v>603</v>
      </c>
      <c r="F379" s="217"/>
      <c r="G379" s="218"/>
      <c r="H379" s="217"/>
      <c r="I379" s="217" t="s">
        <v>89</v>
      </c>
      <c r="J379" s="218">
        <v>14749425742</v>
      </c>
      <c r="K379" s="217"/>
      <c r="L379" s="217"/>
      <c r="M379" s="217"/>
      <c r="N379" s="217"/>
    </row>
    <row r="380" spans="2:14" s="37" customFormat="1" ht="15" hidden="1">
      <c r="B380" s="217">
        <f>VLOOKUP(C380,Companies[],3,FALSE)</f>
        <v>0</v>
      </c>
      <c r="C380" s="221" t="s">
        <v>389</v>
      </c>
      <c r="D380" s="221" t="s">
        <v>299</v>
      </c>
      <c r="E380" s="217" t="s">
        <v>603</v>
      </c>
      <c r="F380" s="217"/>
      <c r="G380" s="218"/>
      <c r="H380" s="217"/>
      <c r="I380" s="217" t="s">
        <v>89</v>
      </c>
      <c r="J380" s="218">
        <v>4312553061</v>
      </c>
      <c r="K380" s="217"/>
      <c r="L380" s="217"/>
      <c r="M380" s="217"/>
      <c r="N380" s="217"/>
    </row>
    <row r="381" spans="2:14" s="37" customFormat="1" ht="15" hidden="1">
      <c r="B381" s="217">
        <f>VLOOKUP(C381,Companies[],3,FALSE)</f>
        <v>0</v>
      </c>
      <c r="C381" s="221" t="s">
        <v>392</v>
      </c>
      <c r="D381" s="221" t="s">
        <v>299</v>
      </c>
      <c r="E381" s="217" t="s">
        <v>603</v>
      </c>
      <c r="F381" s="217"/>
      <c r="G381" s="218"/>
      <c r="H381" s="217"/>
      <c r="I381" s="217" t="s">
        <v>89</v>
      </c>
      <c r="J381" s="218">
        <v>9490398763</v>
      </c>
      <c r="K381" s="217"/>
      <c r="L381" s="217"/>
      <c r="M381" s="217"/>
      <c r="N381" s="217"/>
    </row>
    <row r="382" spans="2:14" s="37" customFormat="1" ht="15" hidden="1">
      <c r="B382" s="217">
        <f>VLOOKUP(C382,Companies[],3,FALSE)</f>
        <v>0</v>
      </c>
      <c r="C382" s="221" t="s">
        <v>394</v>
      </c>
      <c r="D382" s="221" t="s">
        <v>299</v>
      </c>
      <c r="E382" s="217" t="s">
        <v>603</v>
      </c>
      <c r="F382" s="217"/>
      <c r="G382" s="218"/>
      <c r="H382" s="217"/>
      <c r="I382" s="217" t="s">
        <v>89</v>
      </c>
      <c r="J382" s="218">
        <v>95898009436</v>
      </c>
      <c r="K382" s="217"/>
      <c r="L382" s="217"/>
      <c r="M382" s="217"/>
      <c r="N382" s="217"/>
    </row>
    <row r="383" spans="2:14" s="37" customFormat="1" ht="15" hidden="1">
      <c r="B383" s="217">
        <f>VLOOKUP(C383,Companies[],3,FALSE)</f>
        <v>0</v>
      </c>
      <c r="C383" s="221" t="s">
        <v>396</v>
      </c>
      <c r="D383" s="221" t="s">
        <v>299</v>
      </c>
      <c r="E383" s="217" t="s">
        <v>603</v>
      </c>
      <c r="F383" s="217"/>
      <c r="G383" s="218"/>
      <c r="H383" s="217"/>
      <c r="I383" s="217" t="s">
        <v>89</v>
      </c>
      <c r="J383" s="218">
        <v>1856719624233.6523</v>
      </c>
      <c r="K383" s="217"/>
      <c r="L383" s="217"/>
      <c r="M383" s="217"/>
      <c r="N383" s="217"/>
    </row>
    <row r="384" spans="2:14" s="37" customFormat="1" ht="15" hidden="1">
      <c r="B384" s="217">
        <f>VLOOKUP(C384,Companies[],3,FALSE)</f>
        <v>0</v>
      </c>
      <c r="C384" s="221" t="s">
        <v>400</v>
      </c>
      <c r="D384" s="221" t="s">
        <v>299</v>
      </c>
      <c r="E384" s="217" t="s">
        <v>603</v>
      </c>
      <c r="F384" s="217"/>
      <c r="G384" s="218"/>
      <c r="H384" s="217"/>
      <c r="I384" s="217" t="s">
        <v>89</v>
      </c>
      <c r="J384" s="218">
        <v>193063284298</v>
      </c>
      <c r="K384" s="217"/>
      <c r="L384" s="217"/>
      <c r="M384" s="217"/>
      <c r="N384" s="217"/>
    </row>
    <row r="385" spans="2:14" s="37" customFormat="1" ht="15" hidden="1">
      <c r="B385" s="217">
        <f>VLOOKUP(C385,Companies[],3,FALSE)</f>
        <v>0</v>
      </c>
      <c r="C385" s="221" t="s">
        <v>401</v>
      </c>
      <c r="D385" s="221" t="s">
        <v>299</v>
      </c>
      <c r="E385" s="217" t="s">
        <v>603</v>
      </c>
      <c r="F385" s="217"/>
      <c r="G385" s="218"/>
      <c r="H385" s="217"/>
      <c r="I385" s="217" t="s">
        <v>89</v>
      </c>
      <c r="J385" s="218">
        <v>54427739708</v>
      </c>
      <c r="K385" s="217"/>
      <c r="L385" s="217"/>
      <c r="M385" s="217"/>
      <c r="N385" s="217"/>
    </row>
    <row r="386" spans="2:14" s="37" customFormat="1" ht="15" hidden="1">
      <c r="B386" s="217">
        <f>VLOOKUP(C386,Companies[],3,FALSE)</f>
        <v>0</v>
      </c>
      <c r="C386" s="221" t="s">
        <v>403</v>
      </c>
      <c r="D386" s="221" t="s">
        <v>299</v>
      </c>
      <c r="E386" s="217" t="s">
        <v>603</v>
      </c>
      <c r="F386" s="217"/>
      <c r="G386" s="218"/>
      <c r="H386" s="217"/>
      <c r="I386" s="217" t="s">
        <v>89</v>
      </c>
      <c r="J386" s="218">
        <v>26353925963</v>
      </c>
      <c r="K386" s="217"/>
      <c r="L386" s="217"/>
      <c r="M386" s="217"/>
      <c r="N386" s="217"/>
    </row>
    <row r="387" spans="2:14" s="37" customFormat="1" ht="15" hidden="1">
      <c r="B387" s="217">
        <f>VLOOKUP(C387,Companies[],3,FALSE)</f>
        <v>0</v>
      </c>
      <c r="C387" s="221" t="s">
        <v>404</v>
      </c>
      <c r="D387" s="221" t="s">
        <v>299</v>
      </c>
      <c r="E387" s="217" t="s">
        <v>603</v>
      </c>
      <c r="F387" s="217"/>
      <c r="G387" s="218"/>
      <c r="H387" s="217"/>
      <c r="I387" s="217" t="s">
        <v>89</v>
      </c>
      <c r="J387" s="218">
        <v>277149647971</v>
      </c>
      <c r="K387" s="217"/>
      <c r="L387" s="217"/>
      <c r="M387" s="217"/>
      <c r="N387" s="217"/>
    </row>
    <row r="388" spans="2:14" s="37" customFormat="1" ht="15" hidden="1">
      <c r="B388" s="217">
        <f>VLOOKUP(C388,Companies[],3,FALSE)</f>
        <v>0</v>
      </c>
      <c r="C388" s="221" t="s">
        <v>405</v>
      </c>
      <c r="D388" s="221" t="s">
        <v>299</v>
      </c>
      <c r="E388" s="217" t="s">
        <v>603</v>
      </c>
      <c r="F388" s="217"/>
      <c r="G388" s="218"/>
      <c r="H388" s="217"/>
      <c r="I388" s="217" t="s">
        <v>89</v>
      </c>
      <c r="J388" s="218">
        <v>342836312681</v>
      </c>
      <c r="K388" s="217"/>
      <c r="L388" s="217"/>
      <c r="M388" s="217"/>
      <c r="N388" s="217"/>
    </row>
    <row r="389" spans="2:14" s="37" customFormat="1" ht="15" hidden="1">
      <c r="B389" s="217">
        <f>VLOOKUP(C389,Companies[],3,FALSE)</f>
        <v>0</v>
      </c>
      <c r="C389" s="221" t="s">
        <v>406</v>
      </c>
      <c r="D389" s="221" t="s">
        <v>299</v>
      </c>
      <c r="E389" s="217" t="s">
        <v>603</v>
      </c>
      <c r="F389" s="217"/>
      <c r="G389" s="218"/>
      <c r="H389" s="217"/>
      <c r="I389" s="217" t="s">
        <v>89</v>
      </c>
      <c r="J389" s="218">
        <v>1217391724</v>
      </c>
      <c r="K389" s="217"/>
      <c r="L389" s="217"/>
      <c r="M389" s="217"/>
      <c r="N389" s="217"/>
    </row>
    <row r="390" spans="2:14" s="37" customFormat="1" ht="15" hidden="1">
      <c r="B390" s="217">
        <f>VLOOKUP(C390,Companies[],3,FALSE)</f>
        <v>0</v>
      </c>
      <c r="C390" s="221" t="s">
        <v>408</v>
      </c>
      <c r="D390" s="221" t="s">
        <v>299</v>
      </c>
      <c r="E390" s="217" t="s">
        <v>603</v>
      </c>
      <c r="F390" s="217"/>
      <c r="G390" s="218"/>
      <c r="H390" s="217"/>
      <c r="I390" s="217" t="s">
        <v>89</v>
      </c>
      <c r="J390" s="218">
        <v>10853269081</v>
      </c>
      <c r="K390" s="217"/>
      <c r="L390" s="217"/>
      <c r="M390" s="217"/>
      <c r="N390" s="217"/>
    </row>
    <row r="391" spans="2:14" s="37" customFormat="1" ht="15" hidden="1">
      <c r="B391" s="217">
        <f>VLOOKUP(C391,Companies[],3,FALSE)</f>
        <v>0</v>
      </c>
      <c r="C391" s="221" t="s">
        <v>409</v>
      </c>
      <c r="D391" s="221" t="s">
        <v>299</v>
      </c>
      <c r="E391" s="217" t="s">
        <v>603</v>
      </c>
      <c r="F391" s="217"/>
      <c r="G391" s="218"/>
      <c r="H391" s="217"/>
      <c r="I391" s="217" t="s">
        <v>89</v>
      </c>
      <c r="J391" s="218">
        <v>130250078051</v>
      </c>
      <c r="K391" s="217"/>
      <c r="L391" s="217"/>
      <c r="M391" s="217"/>
      <c r="N391" s="217"/>
    </row>
    <row r="392" spans="2:14" s="37" customFormat="1" ht="15" hidden="1">
      <c r="B392" s="217">
        <f>VLOOKUP(C392,Companies[],3,FALSE)</f>
        <v>0</v>
      </c>
      <c r="C392" s="221" t="s">
        <v>410</v>
      </c>
      <c r="D392" s="221" t="s">
        <v>299</v>
      </c>
      <c r="E392" s="217" t="s">
        <v>603</v>
      </c>
      <c r="F392" s="217"/>
      <c r="G392" s="218"/>
      <c r="H392" s="217"/>
      <c r="I392" s="217" t="s">
        <v>89</v>
      </c>
      <c r="J392" s="218">
        <v>120348796344</v>
      </c>
      <c r="K392" s="217"/>
      <c r="L392" s="217"/>
      <c r="M392" s="217"/>
      <c r="N392" s="217"/>
    </row>
    <row r="393" spans="2:14" s="37" customFormat="1" ht="15" hidden="1">
      <c r="B393" s="217">
        <f>VLOOKUP(C393,Companies[],3,FALSE)</f>
        <v>0</v>
      </c>
      <c r="C393" s="221" t="s">
        <v>409</v>
      </c>
      <c r="D393" s="221" t="s">
        <v>299</v>
      </c>
      <c r="E393" s="217" t="s">
        <v>603</v>
      </c>
      <c r="F393" s="217"/>
      <c r="G393" s="218"/>
      <c r="H393" s="217"/>
      <c r="I393" s="217" t="s">
        <v>185</v>
      </c>
      <c r="J393" s="218">
        <v>9112220.3757520635</v>
      </c>
      <c r="K393" s="217"/>
      <c r="L393" s="217"/>
      <c r="M393" s="217"/>
      <c r="N393" s="217"/>
    </row>
    <row r="394" spans="2:14" s="37" customFormat="1" ht="15" hidden="1">
      <c r="B394" s="217">
        <f>VLOOKUP(C394,Companies[],3,FALSE)</f>
        <v>0</v>
      </c>
      <c r="C394" s="221" t="s">
        <v>415</v>
      </c>
      <c r="D394" s="221" t="s">
        <v>299</v>
      </c>
      <c r="E394" s="217" t="s">
        <v>603</v>
      </c>
      <c r="F394" s="217"/>
      <c r="G394" s="218"/>
      <c r="H394" s="217"/>
      <c r="I394" s="217" t="s">
        <v>89</v>
      </c>
      <c r="J394" s="218">
        <v>5878793228</v>
      </c>
      <c r="K394" s="217"/>
      <c r="L394" s="217"/>
      <c r="M394" s="217"/>
      <c r="N394" s="217"/>
    </row>
    <row r="395" spans="2:14" s="37" customFormat="1" ht="15" hidden="1">
      <c r="B395" s="217">
        <f>VLOOKUP(C395,Companies[],3,FALSE)</f>
        <v>0</v>
      </c>
      <c r="C395" s="221" t="s">
        <v>416</v>
      </c>
      <c r="D395" s="221" t="s">
        <v>299</v>
      </c>
      <c r="E395" s="217" t="s">
        <v>603</v>
      </c>
      <c r="F395" s="217"/>
      <c r="G395" s="218"/>
      <c r="H395" s="217"/>
      <c r="I395" s="217" t="s">
        <v>89</v>
      </c>
      <c r="J395" s="218">
        <v>4312553061</v>
      </c>
      <c r="K395" s="217"/>
      <c r="L395" s="217"/>
      <c r="M395" s="217"/>
      <c r="N395" s="217"/>
    </row>
    <row r="396" spans="2:14" s="37" customFormat="1" ht="15" hidden="1">
      <c r="B396" s="217">
        <f>VLOOKUP(C396,Companies[],3,FALSE)</f>
        <v>0</v>
      </c>
      <c r="C396" s="221" t="s">
        <v>417</v>
      </c>
      <c r="D396" s="221" t="s">
        <v>299</v>
      </c>
      <c r="E396" s="217" t="s">
        <v>603</v>
      </c>
      <c r="F396" s="217"/>
      <c r="G396" s="218"/>
      <c r="H396" s="217"/>
      <c r="I396" s="217" t="s">
        <v>89</v>
      </c>
      <c r="J396" s="218">
        <v>679936849729</v>
      </c>
      <c r="K396" s="217"/>
      <c r="L396" s="217"/>
      <c r="M396" s="217"/>
      <c r="N396" s="217"/>
    </row>
    <row r="397" spans="2:14" s="37" customFormat="1" ht="15" hidden="1">
      <c r="B397" s="217">
        <f>VLOOKUP(C397,Companies[],3,FALSE)</f>
        <v>0</v>
      </c>
      <c r="C397" s="221" t="s">
        <v>422</v>
      </c>
      <c r="D397" s="221" t="s">
        <v>299</v>
      </c>
      <c r="E397" s="217" t="s">
        <v>603</v>
      </c>
      <c r="F397" s="217"/>
      <c r="G397" s="218"/>
      <c r="H397" s="217"/>
      <c r="I397" s="217" t="s">
        <v>89</v>
      </c>
      <c r="J397" s="218">
        <v>780898800</v>
      </c>
      <c r="K397" s="217"/>
      <c r="L397" s="217"/>
      <c r="M397" s="217"/>
      <c r="N397" s="217"/>
    </row>
    <row r="398" spans="2:14" s="37" customFormat="1" ht="15" hidden="1">
      <c r="B398" s="217">
        <f>VLOOKUP(C398,Companies[],3,FALSE)</f>
        <v>0</v>
      </c>
      <c r="C398" s="221" t="s">
        <v>424</v>
      </c>
      <c r="D398" s="221" t="s">
        <v>299</v>
      </c>
      <c r="E398" s="217" t="s">
        <v>603</v>
      </c>
      <c r="F398" s="217"/>
      <c r="G398" s="218"/>
      <c r="H398" s="217"/>
      <c r="I398" s="217" t="s">
        <v>89</v>
      </c>
      <c r="J398" s="218">
        <v>41010024650</v>
      </c>
      <c r="K398" s="217"/>
      <c r="L398" s="217"/>
      <c r="M398" s="217"/>
      <c r="N398" s="217"/>
    </row>
    <row r="399" spans="2:14" s="37" customFormat="1" ht="15" hidden="1">
      <c r="B399" s="217">
        <f>VLOOKUP(C399,Companies[],3,FALSE)</f>
        <v>0</v>
      </c>
      <c r="C399" s="221" t="s">
        <v>422</v>
      </c>
      <c r="D399" s="221" t="s">
        <v>299</v>
      </c>
      <c r="E399" s="217" t="s">
        <v>603</v>
      </c>
      <c r="F399" s="217"/>
      <c r="G399" s="218"/>
      <c r="H399" s="217"/>
      <c r="I399" s="217" t="s">
        <v>185</v>
      </c>
      <c r="J399" s="218">
        <v>54726.908173727541</v>
      </c>
      <c r="K399" s="217"/>
      <c r="L399" s="217"/>
      <c r="M399" s="217"/>
      <c r="N399" s="217"/>
    </row>
    <row r="400" spans="2:14" s="37" customFormat="1" ht="15" hidden="1">
      <c r="B400" s="217">
        <f>VLOOKUP(C400,Companies[],3,FALSE)</f>
        <v>0</v>
      </c>
      <c r="C400" s="221" t="s">
        <v>424</v>
      </c>
      <c r="D400" s="221" t="s">
        <v>299</v>
      </c>
      <c r="E400" s="217" t="s">
        <v>603</v>
      </c>
      <c r="F400" s="217"/>
      <c r="G400" s="218"/>
      <c r="H400" s="217"/>
      <c r="I400" s="217" t="s">
        <v>185</v>
      </c>
      <c r="J400" s="218">
        <v>2874062.366625295</v>
      </c>
      <c r="K400" s="217"/>
      <c r="L400" s="217"/>
      <c r="M400" s="217"/>
      <c r="N400" s="217"/>
    </row>
    <row r="401" spans="2:14" s="37" customFormat="1" ht="15" hidden="1">
      <c r="B401" s="217">
        <f>VLOOKUP(C401,Companies[],3,FALSE)</f>
        <v>0</v>
      </c>
      <c r="C401" s="221" t="s">
        <v>428</v>
      </c>
      <c r="D401" s="221" t="s">
        <v>299</v>
      </c>
      <c r="E401" s="217" t="s">
        <v>603</v>
      </c>
      <c r="F401" s="217"/>
      <c r="G401" s="218"/>
      <c r="H401" s="217"/>
      <c r="I401" s="217" t="s">
        <v>89</v>
      </c>
      <c r="J401" s="218">
        <v>27629400</v>
      </c>
      <c r="K401" s="217"/>
      <c r="L401" s="217"/>
      <c r="M401" s="217"/>
      <c r="N401" s="217"/>
    </row>
    <row r="402" spans="2:14" s="37" customFormat="1" ht="15" hidden="1">
      <c r="B402" s="217">
        <f>VLOOKUP(C402,Companies[],3,FALSE)</f>
        <v>0</v>
      </c>
      <c r="C402" s="221" t="s">
        <v>322</v>
      </c>
      <c r="D402" s="221"/>
      <c r="E402" s="217" t="s">
        <v>617</v>
      </c>
      <c r="F402" s="217"/>
      <c r="G402" s="218"/>
      <c r="H402" s="217"/>
      <c r="I402" s="217" t="s">
        <v>89</v>
      </c>
      <c r="J402" s="218">
        <v>81302452347.073334</v>
      </c>
      <c r="K402" s="217"/>
      <c r="L402" s="217"/>
      <c r="M402" s="217"/>
      <c r="N402" s="217"/>
    </row>
    <row r="403" spans="2:14" s="37" customFormat="1" ht="15" hidden="1">
      <c r="B403" s="217">
        <f>VLOOKUP(C403,Companies[],3,FALSE)</f>
        <v>0</v>
      </c>
      <c r="C403" s="221" t="s">
        <v>334</v>
      </c>
      <c r="D403" s="221"/>
      <c r="E403" s="217" t="s">
        <v>617</v>
      </c>
      <c r="F403" s="217"/>
      <c r="G403" s="218"/>
      <c r="H403" s="217"/>
      <c r="I403" s="217" t="s">
        <v>89</v>
      </c>
      <c r="J403" s="218">
        <v>662500</v>
      </c>
      <c r="K403" s="217"/>
      <c r="L403" s="217"/>
      <c r="M403" s="217"/>
      <c r="N403" s="217"/>
    </row>
    <row r="404" spans="2:14" s="37" customFormat="1" ht="15" hidden="1">
      <c r="B404" s="217">
        <f>VLOOKUP(C404,Companies[],3,FALSE)</f>
        <v>0</v>
      </c>
      <c r="C404" s="221" t="s">
        <v>342</v>
      </c>
      <c r="D404" s="221"/>
      <c r="E404" s="217" t="s">
        <v>617</v>
      </c>
      <c r="F404" s="217"/>
      <c r="G404" s="218"/>
      <c r="H404" s="217"/>
      <c r="I404" s="217" t="s">
        <v>185</v>
      </c>
      <c r="J404" s="218">
        <v>2700574.4427032322</v>
      </c>
      <c r="K404" s="217"/>
      <c r="L404" s="217"/>
      <c r="M404" s="217"/>
      <c r="N404" s="217"/>
    </row>
    <row r="405" spans="2:14" s="37" customFormat="1" ht="15" hidden="1">
      <c r="B405" s="217">
        <f>VLOOKUP(C405,Companies[],3,FALSE)</f>
        <v>0</v>
      </c>
      <c r="C405" s="221" t="s">
        <v>351</v>
      </c>
      <c r="D405" s="221"/>
      <c r="E405" s="217" t="s">
        <v>617</v>
      </c>
      <c r="F405" s="217"/>
      <c r="G405" s="218"/>
      <c r="H405" s="217"/>
      <c r="I405" s="217" t="s">
        <v>89</v>
      </c>
      <c r="J405" s="218">
        <v>4578465446</v>
      </c>
      <c r="K405" s="217"/>
      <c r="L405" s="217"/>
      <c r="M405" s="217"/>
      <c r="N405" s="217"/>
    </row>
    <row r="406" spans="2:14" s="37" customFormat="1" ht="15" hidden="1">
      <c r="B406" s="217">
        <f>VLOOKUP(C406,Companies[],3,FALSE)</f>
        <v>0</v>
      </c>
      <c r="C406" s="221" t="s">
        <v>365</v>
      </c>
      <c r="D406" s="221"/>
      <c r="E406" s="217" t="s">
        <v>617</v>
      </c>
      <c r="F406" s="217"/>
      <c r="G406" s="218"/>
      <c r="H406" s="217"/>
      <c r="I406" s="217" t="s">
        <v>185</v>
      </c>
      <c r="J406" s="218">
        <v>390000</v>
      </c>
      <c r="K406" s="217"/>
      <c r="L406" s="217"/>
      <c r="M406" s="217"/>
      <c r="N406" s="217"/>
    </row>
    <row r="407" spans="2:14" s="37" customFormat="1" ht="15" hidden="1">
      <c r="B407" s="217">
        <f>VLOOKUP(C407,Companies[],3,FALSE)</f>
        <v>0</v>
      </c>
      <c r="C407" s="221" t="s">
        <v>370</v>
      </c>
      <c r="D407" s="221"/>
      <c r="E407" s="217" t="s">
        <v>617</v>
      </c>
      <c r="F407" s="217"/>
      <c r="G407" s="218"/>
      <c r="H407" s="217"/>
      <c r="I407" s="217" t="s">
        <v>89</v>
      </c>
      <c r="J407" s="218">
        <v>5242534636</v>
      </c>
      <c r="K407" s="217"/>
      <c r="L407" s="217"/>
      <c r="M407" s="217"/>
      <c r="N407" s="217"/>
    </row>
    <row r="408" spans="2:14" s="37" customFormat="1" ht="15" hidden="1">
      <c r="B408" s="217">
        <f>VLOOKUP(C408,Companies[],3,FALSE)</f>
        <v>0</v>
      </c>
      <c r="C408" s="221" t="s">
        <v>396</v>
      </c>
      <c r="D408" s="221"/>
      <c r="E408" s="217" t="s">
        <v>617</v>
      </c>
      <c r="F408" s="217"/>
      <c r="G408" s="218"/>
      <c r="H408" s="217"/>
      <c r="I408" s="217" t="s">
        <v>185</v>
      </c>
      <c r="J408" s="218">
        <v>72544.37</v>
      </c>
      <c r="K408" s="217"/>
      <c r="L408" s="217"/>
      <c r="M408" s="217"/>
      <c r="N408" s="217"/>
    </row>
    <row r="409" spans="2:14" s="37" customFormat="1" ht="15" hidden="1">
      <c r="B409" s="217">
        <f>VLOOKUP(C409,Companies[],3,FALSE)</f>
        <v>0</v>
      </c>
      <c r="C409" s="221" t="s">
        <v>405</v>
      </c>
      <c r="D409" s="221"/>
      <c r="E409" s="217" t="s">
        <v>617</v>
      </c>
      <c r="F409" s="217"/>
      <c r="G409" s="218"/>
      <c r="H409" s="217"/>
      <c r="I409" s="217" t="s">
        <v>89</v>
      </c>
      <c r="J409" s="218">
        <v>359972200</v>
      </c>
      <c r="K409" s="217"/>
      <c r="L409" s="217"/>
      <c r="M409" s="217"/>
      <c r="N409" s="217"/>
    </row>
    <row r="410" spans="2:14" s="37" customFormat="1" ht="15" hidden="1">
      <c r="B410" s="217">
        <f>VLOOKUP(C410,Companies[],3,FALSE)</f>
        <v>0</v>
      </c>
      <c r="C410" s="221" t="s">
        <v>406</v>
      </c>
      <c r="D410" s="221"/>
      <c r="E410" s="217" t="s">
        <v>617</v>
      </c>
      <c r="F410" s="217"/>
      <c r="G410" s="218"/>
      <c r="H410" s="217"/>
      <c r="I410" s="217" t="s">
        <v>89</v>
      </c>
      <c r="J410" s="218">
        <v>124850000</v>
      </c>
      <c r="K410" s="217"/>
      <c r="L410" s="217"/>
      <c r="M410" s="217"/>
      <c r="N410" s="217"/>
    </row>
    <row r="411" spans="2:14" s="37" customFormat="1" ht="15" hidden="1">
      <c r="B411" s="217">
        <f>VLOOKUP(C411,Companies[],3,FALSE)</f>
        <v>0</v>
      </c>
      <c r="C411" s="221" t="s">
        <v>408</v>
      </c>
      <c r="D411" s="221"/>
      <c r="E411" s="217" t="s">
        <v>617</v>
      </c>
      <c r="F411" s="217"/>
      <c r="G411" s="218"/>
      <c r="H411" s="217"/>
      <c r="I411" s="217" t="s">
        <v>89</v>
      </c>
      <c r="J411" s="218">
        <v>246792300</v>
      </c>
      <c r="K411" s="217"/>
      <c r="L411" s="217"/>
      <c r="M411" s="217"/>
      <c r="N411" s="217"/>
    </row>
    <row r="412" spans="2:14" s="37" customFormat="1" ht="15" hidden="1">
      <c r="B412" s="217">
        <f>VLOOKUP(C412,Companies[],3,FALSE)</f>
        <v>0</v>
      </c>
      <c r="C412" s="221" t="s">
        <v>409</v>
      </c>
      <c r="D412" s="221"/>
      <c r="E412" s="217" t="s">
        <v>617</v>
      </c>
      <c r="F412" s="217"/>
      <c r="G412" s="218"/>
      <c r="H412" s="217"/>
      <c r="I412" s="217" t="s">
        <v>89</v>
      </c>
      <c r="J412" s="218">
        <v>2927242933</v>
      </c>
      <c r="K412" s="217"/>
      <c r="L412" s="217"/>
      <c r="M412" s="217"/>
      <c r="N412" s="217"/>
    </row>
    <row r="413" spans="2:14" s="37" customFormat="1" ht="15" hidden="1">
      <c r="B413" s="217">
        <f>VLOOKUP(C413,Companies[],3,FALSE)</f>
        <v>0</v>
      </c>
      <c r="C413" s="221" t="s">
        <v>410</v>
      </c>
      <c r="D413" s="221"/>
      <c r="E413" s="217" t="s">
        <v>617</v>
      </c>
      <c r="F413" s="217"/>
      <c r="G413" s="218"/>
      <c r="H413" s="217"/>
      <c r="I413" s="217" t="s">
        <v>89</v>
      </c>
      <c r="J413" s="218">
        <v>3247738493</v>
      </c>
      <c r="K413" s="217"/>
      <c r="L413" s="217"/>
      <c r="M413" s="217"/>
      <c r="N413" s="217"/>
    </row>
    <row r="414" spans="2:14" s="37" customFormat="1" ht="15" hidden="1">
      <c r="B414" s="217">
        <f>VLOOKUP(C414,Companies[],3,FALSE)</f>
        <v>0</v>
      </c>
      <c r="C414" s="221" t="s">
        <v>413</v>
      </c>
      <c r="D414" s="221"/>
      <c r="E414" s="217" t="s">
        <v>617</v>
      </c>
      <c r="F414" s="217"/>
      <c r="G414" s="218"/>
      <c r="H414" s="217"/>
      <c r="I414" s="217" t="s">
        <v>89</v>
      </c>
      <c r="J414" s="218">
        <v>586258000</v>
      </c>
      <c r="K414" s="217"/>
      <c r="L414" s="217"/>
      <c r="M414" s="217"/>
      <c r="N414" s="217"/>
    </row>
    <row r="415" spans="2:14" s="37" customFormat="1" ht="15" hidden="1">
      <c r="B415" s="217">
        <f>VLOOKUP(C415,Companies[],3,FALSE)</f>
        <v>0</v>
      </c>
      <c r="C415" s="221" t="s">
        <v>417</v>
      </c>
      <c r="D415" s="221"/>
      <c r="E415" s="217" t="s">
        <v>617</v>
      </c>
      <c r="F415" s="217"/>
      <c r="G415" s="218"/>
      <c r="H415" s="217"/>
      <c r="I415" s="217" t="s">
        <v>89</v>
      </c>
      <c r="J415" s="218">
        <v>11528905449</v>
      </c>
      <c r="K415" s="217"/>
      <c r="L415" s="217"/>
      <c r="M415" s="217"/>
      <c r="N415" s="217"/>
    </row>
    <row r="416" spans="2:14" s="37" customFormat="1" ht="15" hidden="1">
      <c r="B416" s="217">
        <f>VLOOKUP(C416,Companies[],3,FALSE)</f>
        <v>0</v>
      </c>
      <c r="C416" s="221" t="s">
        <v>425</v>
      </c>
      <c r="D416" s="221"/>
      <c r="E416" s="217" t="s">
        <v>617</v>
      </c>
      <c r="F416" s="217"/>
      <c r="G416" s="218"/>
      <c r="H416" s="217"/>
      <c r="I416" s="217" t="s">
        <v>89</v>
      </c>
      <c r="J416" s="218">
        <v>98497000</v>
      </c>
      <c r="K416" s="217"/>
      <c r="L416" s="217"/>
      <c r="M416" s="217"/>
      <c r="N416" s="217"/>
    </row>
    <row r="417" spans="2:14" s="37" customFormat="1" ht="15" hidden="1">
      <c r="B417" s="217">
        <f>VLOOKUP(C417,Companies[],3,FALSE)</f>
        <v>0</v>
      </c>
      <c r="C417" s="221" t="s">
        <v>428</v>
      </c>
      <c r="D417" s="221"/>
      <c r="E417" s="217" t="s">
        <v>617</v>
      </c>
      <c r="F417" s="217"/>
      <c r="G417" s="218"/>
      <c r="H417" s="217"/>
      <c r="I417" s="217" t="s">
        <v>185</v>
      </c>
      <c r="J417" s="218">
        <v>50035.981682198282</v>
      </c>
      <c r="K417" s="217"/>
      <c r="L417" s="217"/>
      <c r="M417" s="217"/>
      <c r="N417" s="217"/>
    </row>
    <row r="418" spans="2:14" s="37" customFormat="1" ht="15" hidden="1">
      <c r="B418" s="217">
        <f>VLOOKUP(C418,Companies[],3,FALSE)</f>
        <v>0</v>
      </c>
      <c r="C418" s="221" t="s">
        <v>322</v>
      </c>
      <c r="D418" s="221" t="s">
        <v>301</v>
      </c>
      <c r="E418" s="217" t="s">
        <v>619</v>
      </c>
      <c r="F418" s="217"/>
      <c r="G418" s="218"/>
      <c r="H418" s="217"/>
      <c r="I418" s="217" t="s">
        <v>185</v>
      </c>
      <c r="J418" s="218">
        <v>3864586.19</v>
      </c>
      <c r="K418" s="217"/>
      <c r="L418" s="217"/>
      <c r="M418" s="217"/>
      <c r="N418" s="217"/>
    </row>
    <row r="419" spans="2:14" s="37" customFormat="1" ht="15" hidden="1">
      <c r="B419" s="217">
        <f>VLOOKUP(C419,Companies[],3,FALSE)</f>
        <v>0</v>
      </c>
      <c r="C419" s="221" t="s">
        <v>328</v>
      </c>
      <c r="D419" s="221" t="s">
        <v>301</v>
      </c>
      <c r="E419" s="217" t="s">
        <v>619</v>
      </c>
      <c r="F419" s="217"/>
      <c r="G419" s="218"/>
      <c r="H419" s="217"/>
      <c r="I419" s="217" t="s">
        <v>185</v>
      </c>
      <c r="J419" s="218">
        <v>7022512.7000000002</v>
      </c>
      <c r="K419" s="217"/>
      <c r="L419" s="217"/>
      <c r="M419" s="217"/>
      <c r="N419" s="217"/>
    </row>
    <row r="420" spans="2:14" s="37" customFormat="1" ht="15" hidden="1">
      <c r="B420" s="217">
        <f>VLOOKUP(C420,Companies[],3,FALSE)</f>
        <v>0</v>
      </c>
      <c r="C420" s="221" t="s">
        <v>331</v>
      </c>
      <c r="D420" s="221" t="s">
        <v>301</v>
      </c>
      <c r="E420" s="217" t="s">
        <v>619</v>
      </c>
      <c r="F420" s="217"/>
      <c r="G420" s="218"/>
      <c r="H420" s="217"/>
      <c r="I420" s="217" t="s">
        <v>185</v>
      </c>
      <c r="J420" s="218">
        <v>3940662.0699999994</v>
      </c>
      <c r="K420" s="217"/>
      <c r="L420" s="217"/>
      <c r="M420" s="217"/>
      <c r="N420" s="217"/>
    </row>
    <row r="421" spans="2:14" s="37" customFormat="1" ht="15" hidden="1">
      <c r="B421" s="217">
        <f>VLOOKUP(C421,Companies[],3,FALSE)</f>
        <v>0</v>
      </c>
      <c r="C421" s="221" t="s">
        <v>332</v>
      </c>
      <c r="D421" s="221" t="s">
        <v>301</v>
      </c>
      <c r="E421" s="217" t="s">
        <v>619</v>
      </c>
      <c r="F421" s="217"/>
      <c r="G421" s="218"/>
      <c r="H421" s="217"/>
      <c r="I421" s="217" t="s">
        <v>185</v>
      </c>
      <c r="J421" s="218">
        <v>450000</v>
      </c>
      <c r="K421" s="217"/>
      <c r="L421" s="217"/>
      <c r="M421" s="217"/>
      <c r="N421" s="217"/>
    </row>
    <row r="422" spans="2:14" s="37" customFormat="1" ht="15" hidden="1">
      <c r="B422" s="217">
        <f>VLOOKUP(C422,Companies[],3,FALSE)</f>
        <v>0</v>
      </c>
      <c r="C422" s="221" t="s">
        <v>334</v>
      </c>
      <c r="D422" s="221" t="s">
        <v>301</v>
      </c>
      <c r="E422" s="217" t="s">
        <v>619</v>
      </c>
      <c r="F422" s="217"/>
      <c r="G422" s="218"/>
      <c r="H422" s="217"/>
      <c r="I422" s="217" t="s">
        <v>185</v>
      </c>
      <c r="J422" s="218">
        <v>120000</v>
      </c>
      <c r="K422" s="217"/>
      <c r="L422" s="217"/>
      <c r="M422" s="217"/>
      <c r="N422" s="217"/>
    </row>
    <row r="423" spans="2:14" s="37" customFormat="1" ht="15" hidden="1">
      <c r="B423" s="217">
        <f>VLOOKUP(C423,Companies[],3,FALSE)</f>
        <v>0</v>
      </c>
      <c r="C423" s="221" t="s">
        <v>338</v>
      </c>
      <c r="D423" s="221" t="s">
        <v>301</v>
      </c>
      <c r="E423" s="217" t="s">
        <v>619</v>
      </c>
      <c r="F423" s="217"/>
      <c r="G423" s="218"/>
      <c r="H423" s="217"/>
      <c r="I423" s="217" t="s">
        <v>185</v>
      </c>
      <c r="J423" s="218">
        <v>1160950.69</v>
      </c>
      <c r="K423" s="217"/>
      <c r="L423" s="217"/>
      <c r="M423" s="217"/>
      <c r="N423" s="217"/>
    </row>
    <row r="424" spans="2:14" s="37" customFormat="1" ht="15" hidden="1">
      <c r="B424" s="217">
        <f>VLOOKUP(C424,Companies[],3,FALSE)</f>
        <v>0</v>
      </c>
      <c r="C424" s="221" t="s">
        <v>340</v>
      </c>
      <c r="D424" s="221" t="s">
        <v>301</v>
      </c>
      <c r="E424" s="217" t="s">
        <v>619</v>
      </c>
      <c r="F424" s="217"/>
      <c r="G424" s="218"/>
      <c r="H424" s="217"/>
      <c r="I424" s="217" t="s">
        <v>185</v>
      </c>
      <c r="J424" s="218">
        <v>100000</v>
      </c>
      <c r="K424" s="217"/>
      <c r="L424" s="217"/>
      <c r="M424" s="217"/>
      <c r="N424" s="217"/>
    </row>
    <row r="425" spans="2:14" s="37" customFormat="1" ht="15" hidden="1">
      <c r="B425" s="217">
        <f>VLOOKUP(C425,Companies[],3,FALSE)</f>
        <v>0</v>
      </c>
      <c r="C425" s="221" t="s">
        <v>342</v>
      </c>
      <c r="D425" s="221" t="s">
        <v>301</v>
      </c>
      <c r="E425" s="217" t="s">
        <v>619</v>
      </c>
      <c r="F425" s="217"/>
      <c r="G425" s="218"/>
      <c r="H425" s="217"/>
      <c r="I425" s="217" t="s">
        <v>185</v>
      </c>
      <c r="J425" s="218">
        <v>6048778.6800000006</v>
      </c>
      <c r="K425" s="217"/>
      <c r="L425" s="217"/>
      <c r="M425" s="217"/>
      <c r="N425" s="217"/>
    </row>
    <row r="426" spans="2:14" s="37" customFormat="1" ht="15" hidden="1">
      <c r="B426" s="217">
        <f>VLOOKUP(C426,Companies[],3,FALSE)</f>
        <v>0</v>
      </c>
      <c r="C426" s="221" t="s">
        <v>344</v>
      </c>
      <c r="D426" s="221" t="s">
        <v>301</v>
      </c>
      <c r="E426" s="217" t="s">
        <v>619</v>
      </c>
      <c r="F426" s="217"/>
      <c r="G426" s="218"/>
      <c r="H426" s="217"/>
      <c r="I426" s="217" t="s">
        <v>185</v>
      </c>
      <c r="J426" s="218">
        <v>384999999.99999976</v>
      </c>
      <c r="K426" s="217"/>
      <c r="L426" s="217"/>
      <c r="M426" s="217"/>
      <c r="N426" s="217"/>
    </row>
    <row r="427" spans="2:14" s="37" customFormat="1" ht="15" hidden="1">
      <c r="B427" s="217">
        <f>VLOOKUP(C427,Companies[],3,FALSE)</f>
        <v>0</v>
      </c>
      <c r="C427" s="221" t="s">
        <v>347</v>
      </c>
      <c r="D427" s="221" t="s">
        <v>301</v>
      </c>
      <c r="E427" s="217" t="s">
        <v>619</v>
      </c>
      <c r="F427" s="217"/>
      <c r="G427" s="218"/>
      <c r="H427" s="217"/>
      <c r="I427" s="217" t="s">
        <v>185</v>
      </c>
      <c r="J427" s="218">
        <v>6112813.1400000006</v>
      </c>
      <c r="K427" s="217"/>
      <c r="L427" s="217"/>
      <c r="M427" s="217"/>
      <c r="N427" s="217"/>
    </row>
    <row r="428" spans="2:14" s="37" customFormat="1" ht="15" hidden="1">
      <c r="B428" s="217">
        <f>VLOOKUP(C428,Companies[],3,FALSE)</f>
        <v>0</v>
      </c>
      <c r="C428" s="221" t="s">
        <v>342</v>
      </c>
      <c r="D428" s="221" t="s">
        <v>301</v>
      </c>
      <c r="E428" s="217" t="s">
        <v>619</v>
      </c>
      <c r="F428" s="217"/>
      <c r="G428" s="218"/>
      <c r="H428" s="217"/>
      <c r="I428" s="217" t="s">
        <v>89</v>
      </c>
      <c r="J428" s="218">
        <v>86461242451.920013</v>
      </c>
      <c r="K428" s="217"/>
      <c r="L428" s="217"/>
      <c r="M428" s="217"/>
      <c r="N428" s="217"/>
    </row>
    <row r="429" spans="2:14" s="37" customFormat="1" ht="15" hidden="1">
      <c r="B429" s="217">
        <f>VLOOKUP(C429,Companies[],3,FALSE)</f>
        <v>0</v>
      </c>
      <c r="C429" s="221" t="s">
        <v>353</v>
      </c>
      <c r="D429" s="221" t="s">
        <v>301</v>
      </c>
      <c r="E429" s="217" t="s">
        <v>619</v>
      </c>
      <c r="F429" s="217"/>
      <c r="G429" s="218"/>
      <c r="H429" s="217"/>
      <c r="I429" s="217" t="s">
        <v>185</v>
      </c>
      <c r="J429" s="218">
        <v>2005668.93</v>
      </c>
      <c r="K429" s="217"/>
      <c r="L429" s="217"/>
      <c r="M429" s="217"/>
      <c r="N429" s="217"/>
    </row>
    <row r="430" spans="2:14" s="37" customFormat="1" ht="15" hidden="1">
      <c r="B430" s="217">
        <f>VLOOKUP(C430,Companies[],3,FALSE)</f>
        <v>0</v>
      </c>
      <c r="C430" s="221" t="s">
        <v>357</v>
      </c>
      <c r="D430" s="221" t="s">
        <v>301</v>
      </c>
      <c r="E430" s="217" t="s">
        <v>619</v>
      </c>
      <c r="F430" s="217"/>
      <c r="G430" s="218"/>
      <c r="H430" s="217"/>
      <c r="I430" s="217" t="s">
        <v>185</v>
      </c>
      <c r="J430" s="218">
        <v>1162812.6000000001</v>
      </c>
      <c r="K430" s="217"/>
      <c r="L430" s="217"/>
      <c r="M430" s="217"/>
      <c r="N430" s="217"/>
    </row>
    <row r="431" spans="2:14" s="37" customFormat="1" ht="15" hidden="1">
      <c r="B431" s="217">
        <f>VLOOKUP(C431,Companies[],3,FALSE)</f>
        <v>0</v>
      </c>
      <c r="C431" s="221" t="s">
        <v>358</v>
      </c>
      <c r="D431" s="221" t="s">
        <v>301</v>
      </c>
      <c r="E431" s="217" t="s">
        <v>619</v>
      </c>
      <c r="F431" s="217"/>
      <c r="G431" s="218"/>
      <c r="H431" s="217"/>
      <c r="I431" s="217" t="s">
        <v>185</v>
      </c>
      <c r="J431" s="218">
        <v>15961043.41</v>
      </c>
      <c r="K431" s="217"/>
      <c r="L431" s="217"/>
      <c r="M431" s="217"/>
      <c r="N431" s="217"/>
    </row>
    <row r="432" spans="2:14" s="37" customFormat="1" ht="15" hidden="1">
      <c r="B432" s="217">
        <f>VLOOKUP(C432,Companies[],3,FALSE)</f>
        <v>0</v>
      </c>
      <c r="C432" s="221" t="s">
        <v>362</v>
      </c>
      <c r="D432" s="221" t="s">
        <v>301</v>
      </c>
      <c r="E432" s="217" t="s">
        <v>619</v>
      </c>
      <c r="F432" s="217"/>
      <c r="G432" s="218"/>
      <c r="H432" s="217"/>
      <c r="I432" s="217" t="s">
        <v>185</v>
      </c>
      <c r="J432" s="218">
        <v>750000</v>
      </c>
      <c r="K432" s="217"/>
      <c r="L432" s="217"/>
      <c r="M432" s="217"/>
      <c r="N432" s="217"/>
    </row>
    <row r="433" spans="2:14" s="37" customFormat="1" ht="15" hidden="1">
      <c r="B433" s="217">
        <f>VLOOKUP(C433,Companies[],3,FALSE)</f>
        <v>0</v>
      </c>
      <c r="C433" s="221" t="s">
        <v>365</v>
      </c>
      <c r="D433" s="221" t="s">
        <v>301</v>
      </c>
      <c r="E433" s="217" t="s">
        <v>619</v>
      </c>
      <c r="F433" s="217"/>
      <c r="G433" s="218"/>
      <c r="H433" s="217"/>
      <c r="I433" s="217" t="s">
        <v>185</v>
      </c>
      <c r="J433" s="218">
        <v>11275030.470000003</v>
      </c>
      <c r="K433" s="217"/>
      <c r="L433" s="217"/>
      <c r="M433" s="217"/>
      <c r="N433" s="217"/>
    </row>
    <row r="434" spans="2:14" s="37" customFormat="1" ht="15" hidden="1">
      <c r="B434" s="217">
        <f>VLOOKUP(C434,Companies[],3,FALSE)</f>
        <v>0</v>
      </c>
      <c r="C434" s="221" t="s">
        <v>367</v>
      </c>
      <c r="D434" s="221" t="s">
        <v>301</v>
      </c>
      <c r="E434" s="217" t="s">
        <v>619</v>
      </c>
      <c r="F434" s="217"/>
      <c r="G434" s="218"/>
      <c r="H434" s="217"/>
      <c r="I434" s="217" t="s">
        <v>185</v>
      </c>
      <c r="J434" s="218">
        <v>4918626.99</v>
      </c>
      <c r="K434" s="217"/>
      <c r="L434" s="217"/>
      <c r="M434" s="217"/>
      <c r="N434" s="217"/>
    </row>
    <row r="435" spans="2:14" s="37" customFormat="1" ht="15" hidden="1">
      <c r="B435" s="217">
        <f>VLOOKUP(C435,Companies[],3,FALSE)</f>
        <v>0</v>
      </c>
      <c r="C435" s="221" t="s">
        <v>370</v>
      </c>
      <c r="D435" s="221" t="s">
        <v>301</v>
      </c>
      <c r="E435" s="217" t="s">
        <v>619</v>
      </c>
      <c r="F435" s="217"/>
      <c r="G435" s="218"/>
      <c r="H435" s="217"/>
      <c r="I435" s="217" t="s">
        <v>185</v>
      </c>
      <c r="J435" s="218">
        <v>1692524</v>
      </c>
      <c r="K435" s="217"/>
      <c r="L435" s="217"/>
      <c r="M435" s="217"/>
      <c r="N435" s="217"/>
    </row>
    <row r="436" spans="2:14" s="37" customFormat="1" ht="15" hidden="1">
      <c r="B436" s="217">
        <f>VLOOKUP(C436,Companies[],3,FALSE)</f>
        <v>0</v>
      </c>
      <c r="C436" s="221" t="s">
        <v>372</v>
      </c>
      <c r="D436" s="221" t="s">
        <v>301</v>
      </c>
      <c r="E436" s="217" t="s">
        <v>619</v>
      </c>
      <c r="F436" s="217"/>
      <c r="G436" s="218"/>
      <c r="H436" s="217"/>
      <c r="I436" s="217" t="s">
        <v>185</v>
      </c>
      <c r="J436" s="218">
        <v>3868188.36</v>
      </c>
      <c r="K436" s="217"/>
      <c r="L436" s="217"/>
      <c r="M436" s="217"/>
      <c r="N436" s="217"/>
    </row>
    <row r="437" spans="2:14" s="37" customFormat="1" ht="15" hidden="1">
      <c r="B437" s="217">
        <f>VLOOKUP(C437,Companies[],3,FALSE)</f>
        <v>0</v>
      </c>
      <c r="C437" s="221" t="s">
        <v>374</v>
      </c>
      <c r="D437" s="221" t="s">
        <v>301</v>
      </c>
      <c r="E437" s="217" t="s">
        <v>619</v>
      </c>
      <c r="F437" s="217"/>
      <c r="G437" s="218"/>
      <c r="H437" s="217"/>
      <c r="I437" s="217" t="s">
        <v>185</v>
      </c>
      <c r="J437" s="218">
        <v>12784080.269000003</v>
      </c>
      <c r="K437" s="217"/>
      <c r="L437" s="217"/>
      <c r="M437" s="217"/>
      <c r="N437" s="217"/>
    </row>
    <row r="438" spans="2:14" s="37" customFormat="1" ht="15" hidden="1">
      <c r="B438" s="217">
        <f>VLOOKUP(C438,Companies[],3,FALSE)</f>
        <v>0</v>
      </c>
      <c r="C438" s="221" t="s">
        <v>375</v>
      </c>
      <c r="D438" s="221" t="s">
        <v>301</v>
      </c>
      <c r="E438" s="217" t="s">
        <v>619</v>
      </c>
      <c r="F438" s="217"/>
      <c r="G438" s="218"/>
      <c r="H438" s="217"/>
      <c r="I438" s="217" t="s">
        <v>185</v>
      </c>
      <c r="J438" s="218">
        <v>2585173.3199999998</v>
      </c>
      <c r="K438" s="217"/>
      <c r="L438" s="217"/>
      <c r="M438" s="217"/>
      <c r="N438" s="217"/>
    </row>
    <row r="439" spans="2:14" s="37" customFormat="1" ht="15" hidden="1">
      <c r="B439" s="217">
        <f>VLOOKUP(C439,Companies[],3,FALSE)</f>
        <v>0</v>
      </c>
      <c r="C439" s="221" t="s">
        <v>377</v>
      </c>
      <c r="D439" s="221" t="s">
        <v>301</v>
      </c>
      <c r="E439" s="217" t="s">
        <v>619</v>
      </c>
      <c r="F439" s="217"/>
      <c r="G439" s="218"/>
      <c r="H439" s="217"/>
      <c r="I439" s="217" t="s">
        <v>185</v>
      </c>
      <c r="J439" s="218">
        <v>2753753.39</v>
      </c>
      <c r="K439" s="217"/>
      <c r="L439" s="217"/>
      <c r="M439" s="217"/>
      <c r="N439" s="217"/>
    </row>
    <row r="440" spans="2:14" s="37" customFormat="1" ht="15" hidden="1">
      <c r="B440" s="217">
        <f>VLOOKUP(C440,Companies[],3,FALSE)</f>
        <v>0</v>
      </c>
      <c r="C440" s="221" t="s">
        <v>379</v>
      </c>
      <c r="D440" s="221" t="s">
        <v>301</v>
      </c>
      <c r="E440" s="217" t="s">
        <v>619</v>
      </c>
      <c r="F440" s="217"/>
      <c r="G440" s="218"/>
      <c r="H440" s="217"/>
      <c r="I440" s="217" t="s">
        <v>185</v>
      </c>
      <c r="J440" s="218">
        <v>1506584</v>
      </c>
      <c r="K440" s="217"/>
      <c r="L440" s="217"/>
      <c r="M440" s="217"/>
      <c r="N440" s="217"/>
    </row>
    <row r="441" spans="2:14" s="37" customFormat="1" ht="15" hidden="1">
      <c r="B441" s="217">
        <f>VLOOKUP(C441,Companies[],3,FALSE)</f>
        <v>0</v>
      </c>
      <c r="C441" s="221" t="s">
        <v>381</v>
      </c>
      <c r="D441" s="221" t="s">
        <v>301</v>
      </c>
      <c r="E441" s="217" t="s">
        <v>619</v>
      </c>
      <c r="F441" s="217"/>
      <c r="G441" s="218"/>
      <c r="H441" s="217"/>
      <c r="I441" s="217" t="s">
        <v>185</v>
      </c>
      <c r="J441" s="218">
        <v>18533901.559999999</v>
      </c>
      <c r="K441" s="217"/>
      <c r="L441" s="217"/>
      <c r="M441" s="217"/>
      <c r="N441" s="217"/>
    </row>
    <row r="442" spans="2:14" s="37" customFormat="1" ht="15" hidden="1">
      <c r="B442" s="217">
        <f>VLOOKUP(C442,Companies[],3,FALSE)</f>
        <v>0</v>
      </c>
      <c r="C442" s="221" t="s">
        <v>382</v>
      </c>
      <c r="D442" s="221" t="s">
        <v>301</v>
      </c>
      <c r="E442" s="217" t="s">
        <v>619</v>
      </c>
      <c r="F442" s="217"/>
      <c r="G442" s="218"/>
      <c r="H442" s="217"/>
      <c r="I442" s="217" t="s">
        <v>185</v>
      </c>
      <c r="J442" s="218">
        <v>464860</v>
      </c>
      <c r="K442" s="217"/>
      <c r="L442" s="217"/>
      <c r="M442" s="217"/>
      <c r="N442" s="217"/>
    </row>
    <row r="443" spans="2:14" s="37" customFormat="1" ht="15" hidden="1">
      <c r="B443" s="217">
        <f>VLOOKUP(C443,Companies[],3,FALSE)</f>
        <v>0</v>
      </c>
      <c r="C443" s="221" t="s">
        <v>384</v>
      </c>
      <c r="D443" s="221" t="s">
        <v>301</v>
      </c>
      <c r="E443" s="217" t="s">
        <v>619</v>
      </c>
      <c r="F443" s="217"/>
      <c r="G443" s="218"/>
      <c r="H443" s="217"/>
      <c r="I443" s="217" t="s">
        <v>185</v>
      </c>
      <c r="J443" s="218">
        <v>16720.68</v>
      </c>
      <c r="K443" s="217"/>
      <c r="L443" s="217"/>
      <c r="M443" s="217"/>
      <c r="N443" s="217"/>
    </row>
    <row r="444" spans="2:14" s="37" customFormat="1" ht="15" hidden="1">
      <c r="B444" s="217">
        <f>VLOOKUP(C444,Companies[],3,FALSE)</f>
        <v>0</v>
      </c>
      <c r="C444" s="221" t="s">
        <v>389</v>
      </c>
      <c r="D444" s="221" t="s">
        <v>301</v>
      </c>
      <c r="E444" s="217" t="s">
        <v>619</v>
      </c>
      <c r="F444" s="217"/>
      <c r="G444" s="218"/>
      <c r="H444" s="217"/>
      <c r="I444" s="217" t="s">
        <v>185</v>
      </c>
      <c r="J444" s="218">
        <v>240000</v>
      </c>
      <c r="K444" s="217"/>
      <c r="L444" s="217"/>
      <c r="M444" s="217"/>
      <c r="N444" s="217"/>
    </row>
    <row r="445" spans="2:14" s="37" customFormat="1" ht="15" hidden="1">
      <c r="B445" s="217">
        <f>VLOOKUP(C445,Companies[],3,FALSE)</f>
        <v>0</v>
      </c>
      <c r="C445" s="221" t="s">
        <v>391</v>
      </c>
      <c r="D445" s="221" t="s">
        <v>301</v>
      </c>
      <c r="E445" s="217" t="s">
        <v>619</v>
      </c>
      <c r="F445" s="217"/>
      <c r="G445" s="218"/>
      <c r="H445" s="217"/>
      <c r="I445" s="217" t="s">
        <v>185</v>
      </c>
      <c r="J445" s="218">
        <v>21623020.91</v>
      </c>
      <c r="K445" s="217"/>
      <c r="L445" s="217"/>
      <c r="M445" s="217"/>
      <c r="N445" s="217"/>
    </row>
    <row r="446" spans="2:14" s="37" customFormat="1" ht="15" hidden="1">
      <c r="B446" s="217">
        <f>VLOOKUP(C446,Companies[],3,FALSE)</f>
        <v>0</v>
      </c>
      <c r="C446" s="221" t="s">
        <v>392</v>
      </c>
      <c r="D446" s="221" t="s">
        <v>301</v>
      </c>
      <c r="E446" s="217" t="s">
        <v>619</v>
      </c>
      <c r="F446" s="217"/>
      <c r="G446" s="218"/>
      <c r="H446" s="217"/>
      <c r="I446" s="217" t="s">
        <v>185</v>
      </c>
      <c r="J446" s="218">
        <v>583112.42000000004</v>
      </c>
      <c r="K446" s="217"/>
      <c r="L446" s="217"/>
      <c r="M446" s="217"/>
      <c r="N446" s="217"/>
    </row>
    <row r="447" spans="2:14" s="37" customFormat="1" ht="15" hidden="1">
      <c r="B447" s="217">
        <f>VLOOKUP(C447,Companies[],3,FALSE)</f>
        <v>0</v>
      </c>
      <c r="C447" s="221" t="s">
        <v>394</v>
      </c>
      <c r="D447" s="221" t="s">
        <v>301</v>
      </c>
      <c r="E447" s="217" t="s">
        <v>619</v>
      </c>
      <c r="F447" s="217"/>
      <c r="G447" s="218"/>
      <c r="H447" s="217"/>
      <c r="I447" s="217" t="s">
        <v>185</v>
      </c>
      <c r="J447" s="218">
        <v>1826553.35</v>
      </c>
      <c r="K447" s="217"/>
      <c r="L447" s="217"/>
      <c r="M447" s="217"/>
      <c r="N447" s="217"/>
    </row>
    <row r="448" spans="2:14" s="37" customFormat="1" ht="15" hidden="1">
      <c r="B448" s="217">
        <f>VLOOKUP(C448,Companies[],3,FALSE)</f>
        <v>0</v>
      </c>
      <c r="C448" s="221" t="s">
        <v>396</v>
      </c>
      <c r="D448" s="221" t="s">
        <v>301</v>
      </c>
      <c r="E448" s="217" t="s">
        <v>619</v>
      </c>
      <c r="F448" s="217"/>
      <c r="G448" s="218"/>
      <c r="H448" s="217"/>
      <c r="I448" s="217" t="s">
        <v>185</v>
      </c>
      <c r="J448" s="218">
        <v>74935373.209999993</v>
      </c>
      <c r="K448" s="217"/>
      <c r="L448" s="217"/>
      <c r="M448" s="217"/>
      <c r="N448" s="217"/>
    </row>
    <row r="449" spans="2:14" s="37" customFormat="1" ht="15" hidden="1">
      <c r="B449" s="217">
        <f>VLOOKUP(C449,Companies[],3,FALSE)</f>
        <v>0</v>
      </c>
      <c r="C449" s="221" t="s">
        <v>400</v>
      </c>
      <c r="D449" s="221" t="s">
        <v>301</v>
      </c>
      <c r="E449" s="217" t="s">
        <v>619</v>
      </c>
      <c r="F449" s="217"/>
      <c r="G449" s="218"/>
      <c r="H449" s="217"/>
      <c r="I449" s="217" t="s">
        <v>185</v>
      </c>
      <c r="J449" s="218">
        <v>1351728.04</v>
      </c>
      <c r="K449" s="217"/>
      <c r="L449" s="217"/>
      <c r="M449" s="217"/>
      <c r="N449" s="217"/>
    </row>
    <row r="450" spans="2:14" s="37" customFormat="1" ht="15" hidden="1">
      <c r="B450" s="217">
        <f>VLOOKUP(C450,Companies[],3,FALSE)</f>
        <v>0</v>
      </c>
      <c r="C450" s="221" t="s">
        <v>402</v>
      </c>
      <c r="D450" s="221" t="s">
        <v>301</v>
      </c>
      <c r="E450" s="217" t="s">
        <v>619</v>
      </c>
      <c r="F450" s="217"/>
      <c r="G450" s="218"/>
      <c r="H450" s="217"/>
      <c r="I450" s="217" t="s">
        <v>185</v>
      </c>
      <c r="J450" s="218">
        <v>829683</v>
      </c>
      <c r="K450" s="217"/>
      <c r="L450" s="217"/>
      <c r="M450" s="217"/>
      <c r="N450" s="217"/>
    </row>
    <row r="451" spans="2:14" s="37" customFormat="1" ht="15" hidden="1">
      <c r="B451" s="217">
        <f>VLOOKUP(C451,Companies[],3,FALSE)</f>
        <v>0</v>
      </c>
      <c r="C451" s="221" t="s">
        <v>403</v>
      </c>
      <c r="D451" s="221" t="s">
        <v>301</v>
      </c>
      <c r="E451" s="217" t="s">
        <v>619</v>
      </c>
      <c r="F451" s="217"/>
      <c r="G451" s="218"/>
      <c r="H451" s="217"/>
      <c r="I451" s="217" t="s">
        <v>185</v>
      </c>
      <c r="J451" s="218">
        <v>414695.4</v>
      </c>
      <c r="K451" s="217"/>
      <c r="L451" s="217"/>
      <c r="M451" s="217"/>
      <c r="N451" s="217"/>
    </row>
    <row r="452" spans="2:14" s="37" customFormat="1" ht="15" hidden="1">
      <c r="B452" s="217">
        <f>VLOOKUP(C452,Companies[],3,FALSE)</f>
        <v>0</v>
      </c>
      <c r="C452" s="221" t="s">
        <v>404</v>
      </c>
      <c r="D452" s="221" t="s">
        <v>301</v>
      </c>
      <c r="E452" s="217" t="s">
        <v>619</v>
      </c>
      <c r="F452" s="217"/>
      <c r="G452" s="218"/>
      <c r="H452" s="217"/>
      <c r="I452" s="217" t="s">
        <v>185</v>
      </c>
      <c r="J452" s="218">
        <v>1210637.71</v>
      </c>
      <c r="K452" s="217"/>
      <c r="L452" s="217"/>
      <c r="M452" s="217"/>
      <c r="N452" s="217"/>
    </row>
    <row r="453" spans="2:14" s="37" customFormat="1" ht="15" hidden="1">
      <c r="B453" s="217">
        <f>VLOOKUP(C453,Companies[],3,FALSE)</f>
        <v>0</v>
      </c>
      <c r="C453" s="221" t="s">
        <v>405</v>
      </c>
      <c r="D453" s="221" t="s">
        <v>301</v>
      </c>
      <c r="E453" s="217" t="s">
        <v>619</v>
      </c>
      <c r="F453" s="217"/>
      <c r="G453" s="218"/>
      <c r="H453" s="217"/>
      <c r="I453" s="217" t="s">
        <v>185</v>
      </c>
      <c r="J453" s="218">
        <v>36175.999999999993</v>
      </c>
      <c r="K453" s="217"/>
      <c r="L453" s="217"/>
      <c r="M453" s="217"/>
      <c r="N453" s="217"/>
    </row>
    <row r="454" spans="2:14" s="37" customFormat="1" ht="15" hidden="1">
      <c r="B454" s="217">
        <f>VLOOKUP(C454,Companies[],3,FALSE)</f>
        <v>0</v>
      </c>
      <c r="C454" s="221" t="s">
        <v>409</v>
      </c>
      <c r="D454" s="221" t="s">
        <v>301</v>
      </c>
      <c r="E454" s="217" t="s">
        <v>619</v>
      </c>
      <c r="F454" s="217"/>
      <c r="G454" s="218"/>
      <c r="H454" s="217"/>
      <c r="I454" s="217" t="s">
        <v>185</v>
      </c>
      <c r="J454" s="218">
        <v>5845841.6900000004</v>
      </c>
      <c r="K454" s="217"/>
      <c r="L454" s="217"/>
      <c r="M454" s="217"/>
      <c r="N454" s="217"/>
    </row>
    <row r="455" spans="2:14" s="37" customFormat="1" ht="15" hidden="1">
      <c r="B455" s="217">
        <f>VLOOKUP(C455,Companies[],3,FALSE)</f>
        <v>0</v>
      </c>
      <c r="C455" s="221" t="s">
        <v>416</v>
      </c>
      <c r="D455" s="221" t="s">
        <v>301</v>
      </c>
      <c r="E455" s="217" t="s">
        <v>619</v>
      </c>
      <c r="F455" s="217"/>
      <c r="G455" s="218"/>
      <c r="H455" s="217"/>
      <c r="I455" s="217" t="s">
        <v>185</v>
      </c>
      <c r="J455" s="218">
        <v>240000</v>
      </c>
      <c r="K455" s="217"/>
      <c r="L455" s="217"/>
      <c r="M455" s="217"/>
      <c r="N455" s="217"/>
    </row>
    <row r="456" spans="2:14" s="37" customFormat="1" ht="15" hidden="1">
      <c r="B456" s="217">
        <f>VLOOKUP(C456,Companies[],3,FALSE)</f>
        <v>0</v>
      </c>
      <c r="C456" s="221" t="s">
        <v>418</v>
      </c>
      <c r="D456" s="221" t="s">
        <v>301</v>
      </c>
      <c r="E456" s="217" t="s">
        <v>619</v>
      </c>
      <c r="F456" s="217"/>
      <c r="G456" s="218"/>
      <c r="H456" s="217"/>
      <c r="I456" s="217" t="s">
        <v>185</v>
      </c>
      <c r="J456" s="218">
        <v>173227.48</v>
      </c>
      <c r="K456" s="217"/>
      <c r="L456" s="217"/>
      <c r="M456" s="217"/>
      <c r="N456" s="217"/>
    </row>
    <row r="457" spans="2:14" s="37" customFormat="1" ht="15" hidden="1">
      <c r="B457" s="217">
        <f>VLOOKUP(C457,Companies[],3,FALSE)</f>
        <v>0</v>
      </c>
      <c r="C457" s="221" t="s">
        <v>424</v>
      </c>
      <c r="D457" s="221" t="s">
        <v>301</v>
      </c>
      <c r="E457" s="217" t="s">
        <v>619</v>
      </c>
      <c r="F457" s="217"/>
      <c r="G457" s="218"/>
      <c r="H457" s="217"/>
      <c r="I457" s="217" t="s">
        <v>185</v>
      </c>
      <c r="J457" s="218">
        <v>3454639.48</v>
      </c>
      <c r="K457" s="217"/>
      <c r="L457" s="217"/>
      <c r="M457" s="217"/>
      <c r="N457" s="217"/>
    </row>
    <row r="458" spans="2:14" s="37" customFormat="1" ht="15" hidden="1">
      <c r="B458" s="217">
        <f>VLOOKUP(C458,Companies[],3,FALSE)</f>
        <v>0</v>
      </c>
      <c r="C458" s="221" t="s">
        <v>425</v>
      </c>
      <c r="D458" s="221" t="s">
        <v>301</v>
      </c>
      <c r="E458" s="217" t="s">
        <v>619</v>
      </c>
      <c r="F458" s="217"/>
      <c r="G458" s="218"/>
      <c r="H458" s="217"/>
      <c r="I458" s="217" t="s">
        <v>185</v>
      </c>
      <c r="J458" s="218">
        <v>406780.64</v>
      </c>
      <c r="K458" s="217"/>
      <c r="L458" s="217"/>
      <c r="M458" s="217"/>
      <c r="N458" s="217"/>
    </row>
    <row r="459" spans="2:14" s="37" customFormat="1" ht="15" hidden="1">
      <c r="B459" s="217">
        <f>VLOOKUP(C459,Companies[],3,FALSE)</f>
        <v>0</v>
      </c>
      <c r="C459" s="221" t="s">
        <v>427</v>
      </c>
      <c r="D459" s="221" t="s">
        <v>301</v>
      </c>
      <c r="E459" s="217" t="s">
        <v>619</v>
      </c>
      <c r="F459" s="217"/>
      <c r="G459" s="218"/>
      <c r="H459" s="217"/>
      <c r="I459" s="217" t="s">
        <v>185</v>
      </c>
      <c r="J459" s="218">
        <v>189372.27</v>
      </c>
      <c r="K459" s="217"/>
      <c r="L459" s="217"/>
      <c r="M459" s="217"/>
      <c r="N459" s="217"/>
    </row>
    <row r="460" spans="2:14" s="37" customFormat="1" ht="15" hidden="1">
      <c r="B460" s="217">
        <f>VLOOKUP(C460,Companies[],3,FALSE)</f>
        <v>0</v>
      </c>
      <c r="C460" s="221" t="s">
        <v>424</v>
      </c>
      <c r="D460" s="221" t="s">
        <v>301</v>
      </c>
      <c r="E460" s="217" t="s">
        <v>619</v>
      </c>
      <c r="F460" s="217"/>
      <c r="G460" s="218"/>
      <c r="H460" s="217"/>
      <c r="I460" s="217" t="s">
        <v>89</v>
      </c>
      <c r="J460" s="218">
        <v>49294285286.514801</v>
      </c>
      <c r="K460" s="218"/>
      <c r="L460" s="217"/>
      <c r="M460" s="217"/>
      <c r="N460" s="217"/>
    </row>
    <row r="461" spans="2:14" s="37" customFormat="1" ht="15" hidden="1">
      <c r="B461" s="217">
        <f>VLOOKUP(C461,Companies[],3,FALSE)</f>
        <v>0</v>
      </c>
      <c r="C461" s="221" t="s">
        <v>430</v>
      </c>
      <c r="D461" s="221" t="s">
        <v>299</v>
      </c>
      <c r="E461" s="217" t="s">
        <v>620</v>
      </c>
      <c r="F461" s="217"/>
      <c r="G461" s="218"/>
      <c r="H461" s="217"/>
      <c r="I461" s="217" t="s">
        <v>185</v>
      </c>
      <c r="J461" s="218">
        <v>231792191</v>
      </c>
      <c r="K461" s="218"/>
      <c r="L461" s="217"/>
      <c r="M461" s="217"/>
      <c r="N461" s="217"/>
    </row>
    <row r="462" spans="2:14" s="37" customFormat="1" ht="15" hidden="1">
      <c r="B462" s="217">
        <f>VLOOKUP(C462,Companies[],3,FALSE)</f>
        <v>0</v>
      </c>
      <c r="C462" s="221" t="s">
        <v>436</v>
      </c>
      <c r="D462" s="221" t="s">
        <v>299</v>
      </c>
      <c r="E462" s="217" t="s">
        <v>620</v>
      </c>
      <c r="F462" s="217"/>
      <c r="G462" s="218"/>
      <c r="H462" s="217"/>
      <c r="I462" s="217" t="s">
        <v>185</v>
      </c>
      <c r="J462" s="218">
        <v>3140116</v>
      </c>
      <c r="K462" s="218"/>
      <c r="L462" s="217"/>
      <c r="M462" s="217"/>
      <c r="N462" s="217"/>
    </row>
    <row r="463" spans="2:14" s="37" customFormat="1" ht="15" hidden="1">
      <c r="B463" s="217" t="e">
        <f>VLOOKUP(#REF!,Companies[],3,FALSE)</f>
        <v>#REF!</v>
      </c>
      <c r="C463" s="221" t="s">
        <v>409</v>
      </c>
      <c r="D463" s="217" t="s">
        <v>299</v>
      </c>
      <c r="E463" s="217" t="s">
        <v>668</v>
      </c>
      <c r="F463" s="217"/>
      <c r="G463" s="218"/>
      <c r="H463" s="217"/>
      <c r="I463" s="217" t="s">
        <v>89</v>
      </c>
      <c r="J463" s="218">
        <v>344751449512.69397</v>
      </c>
      <c r="K463" s="217"/>
      <c r="L463" s="217"/>
      <c r="M463" s="217"/>
      <c r="N463" s="217"/>
    </row>
    <row r="464" spans="2:14" s="37" customFormat="1" ht="15" hidden="1">
      <c r="B464" s="217">
        <f>VLOOKUP(C464,Companies[],3,FALSE)</f>
        <v>0</v>
      </c>
      <c r="C464" s="221" t="s">
        <v>451</v>
      </c>
      <c r="D464" s="221" t="s">
        <v>299</v>
      </c>
      <c r="E464" s="217" t="s">
        <v>620</v>
      </c>
      <c r="F464" s="217"/>
      <c r="G464" s="218"/>
      <c r="H464" s="217"/>
      <c r="I464" s="217" t="s">
        <v>89</v>
      </c>
      <c r="J464" s="218">
        <v>324378618251</v>
      </c>
      <c r="K464" s="218"/>
      <c r="L464" s="217"/>
      <c r="M464" s="217"/>
      <c r="N464" s="217"/>
    </row>
    <row r="465" spans="1:33" s="37" customFormat="1" ht="15" hidden="1">
      <c r="A465" s="217"/>
      <c r="B465" s="217">
        <f>VLOOKUP(C465,Companies[],3,FALSE)</f>
        <v>0</v>
      </c>
      <c r="C465" s="221" t="s">
        <v>490</v>
      </c>
      <c r="D465" s="265" t="s">
        <v>299</v>
      </c>
      <c r="E465" s="217" t="s">
        <v>620</v>
      </c>
      <c r="F465" s="217"/>
      <c r="G465" s="218"/>
      <c r="H465" s="217"/>
      <c r="I465" s="217" t="s">
        <v>89</v>
      </c>
      <c r="J465" s="218">
        <v>238937962245</v>
      </c>
      <c r="K465" s="218"/>
      <c r="L465" s="217"/>
      <c r="M465" s="217"/>
      <c r="N465" s="217"/>
      <c r="O465" s="217"/>
      <c r="P465" s="217"/>
      <c r="Q465" s="217"/>
      <c r="R465" s="217"/>
      <c r="S465" s="217"/>
      <c r="T465" s="217"/>
      <c r="U465" s="217"/>
      <c r="V465" s="217"/>
      <c r="W465" s="217"/>
      <c r="X465" s="217"/>
      <c r="Y465" s="217"/>
      <c r="Z465" s="217"/>
      <c r="AA465" s="217"/>
      <c r="AB465" s="217"/>
      <c r="AC465" s="217"/>
      <c r="AD465" s="217"/>
      <c r="AE465" s="217"/>
      <c r="AF465" s="217"/>
      <c r="AG465" s="217"/>
    </row>
    <row r="466" spans="1:33" s="37" customFormat="1" ht="15" hidden="1">
      <c r="A466" s="217"/>
      <c r="B466" s="217">
        <f>VLOOKUP(C466,Companies[],3,FALSE)</f>
        <v>0</v>
      </c>
      <c r="C466" s="221" t="s">
        <v>444</v>
      </c>
      <c r="D466" s="221" t="s">
        <v>299</v>
      </c>
      <c r="E466" s="217" t="s">
        <v>620</v>
      </c>
      <c r="F466" s="217"/>
      <c r="G466" s="218"/>
      <c r="H466" s="217"/>
      <c r="I466" s="217" t="s">
        <v>185</v>
      </c>
      <c r="J466" s="218">
        <v>17205688</v>
      </c>
      <c r="K466" s="218"/>
      <c r="L466" s="217"/>
      <c r="M466" s="217"/>
      <c r="N466" s="217"/>
      <c r="O466" s="217"/>
      <c r="P466" s="217"/>
      <c r="Q466" s="217"/>
      <c r="R466" s="217"/>
      <c r="S466" s="217"/>
      <c r="T466" s="217"/>
      <c r="U466" s="217"/>
      <c r="V466" s="217"/>
      <c r="W466" s="217"/>
      <c r="X466" s="217"/>
      <c r="Y466" s="217"/>
      <c r="Z466" s="217"/>
      <c r="AA466" s="217"/>
      <c r="AB466" s="217"/>
      <c r="AC466" s="217"/>
      <c r="AD466" s="217"/>
      <c r="AE466" s="217"/>
      <c r="AF466" s="217"/>
      <c r="AG466" s="217"/>
    </row>
    <row r="467" spans="1:33" s="37" customFormat="1" ht="15" hidden="1">
      <c r="A467" s="217"/>
      <c r="B467" s="217">
        <f>VLOOKUP(C467,Companies[],3,FALSE)</f>
        <v>0</v>
      </c>
      <c r="C467" s="221" t="s">
        <v>448</v>
      </c>
      <c r="D467" s="221" t="s">
        <v>299</v>
      </c>
      <c r="E467" s="217" t="s">
        <v>620</v>
      </c>
      <c r="F467" s="217"/>
      <c r="G467" s="218"/>
      <c r="H467" s="217"/>
      <c r="I467" s="217" t="s">
        <v>185</v>
      </c>
      <c r="J467" s="218">
        <v>26521096</v>
      </c>
      <c r="K467" s="218"/>
      <c r="L467" s="217"/>
      <c r="M467" s="217"/>
      <c r="N467" s="217"/>
      <c r="O467" s="217"/>
      <c r="P467" s="217"/>
      <c r="Q467" s="217"/>
      <c r="R467" s="217"/>
      <c r="S467" s="217"/>
      <c r="T467" s="217"/>
      <c r="U467" s="217"/>
      <c r="V467" s="217"/>
      <c r="W467" s="217"/>
      <c r="X467" s="217"/>
      <c r="Y467" s="217"/>
      <c r="Z467" s="217"/>
      <c r="AA467" s="217"/>
      <c r="AB467" s="217"/>
      <c r="AC467" s="217"/>
      <c r="AD467" s="217"/>
      <c r="AE467" s="217"/>
      <c r="AF467" s="217"/>
      <c r="AG467" s="217"/>
    </row>
    <row r="468" spans="1:33" s="37" customFormat="1" ht="15" hidden="1">
      <c r="A468" s="250"/>
      <c r="B468" s="217">
        <f>VLOOKUP(C468,Companies[],3,FALSE)</f>
        <v>0</v>
      </c>
      <c r="C468" s="221" t="s">
        <v>451</v>
      </c>
      <c r="D468" s="221" t="s">
        <v>299</v>
      </c>
      <c r="E468" s="217" t="s">
        <v>620</v>
      </c>
      <c r="F468" s="217"/>
      <c r="G468" s="218"/>
      <c r="H468" s="217"/>
      <c r="I468" s="217" t="s">
        <v>185</v>
      </c>
      <c r="J468" s="218">
        <v>5997617</v>
      </c>
      <c r="K468" s="218"/>
      <c r="L468" s="217"/>
      <c r="M468" s="217"/>
      <c r="N468" s="217"/>
      <c r="O468" s="217"/>
      <c r="P468" s="217"/>
      <c r="Q468" s="217"/>
      <c r="R468" s="217"/>
      <c r="S468" s="217"/>
      <c r="T468" s="217"/>
      <c r="U468" s="217"/>
      <c r="V468" s="217"/>
      <c r="W468" s="217"/>
      <c r="X468" s="217"/>
      <c r="Y468" s="217"/>
      <c r="Z468" s="217"/>
      <c r="AA468" s="217"/>
      <c r="AB468" s="217"/>
      <c r="AC468" s="217"/>
      <c r="AD468" s="217"/>
      <c r="AE468" s="217"/>
      <c r="AF468" s="217"/>
      <c r="AG468" s="217"/>
    </row>
    <row r="469" spans="1:33" s="37" customFormat="1" ht="15" hidden="1">
      <c r="A469" s="249"/>
      <c r="B469" s="217">
        <f>VLOOKUP(C469,Companies[],3,FALSE)</f>
        <v>0</v>
      </c>
      <c r="C469" s="221" t="s">
        <v>452</v>
      </c>
      <c r="D469" s="221" t="s">
        <v>299</v>
      </c>
      <c r="E469" s="217" t="s">
        <v>620</v>
      </c>
      <c r="F469" s="217"/>
      <c r="G469" s="218"/>
      <c r="H469" s="217"/>
      <c r="I469" s="217" t="s">
        <v>185</v>
      </c>
      <c r="J469" s="218">
        <v>15544096</v>
      </c>
      <c r="K469" s="218"/>
      <c r="L469" s="217"/>
      <c r="M469" s="217"/>
      <c r="N469" s="217"/>
      <c r="O469" s="217"/>
      <c r="P469" s="217"/>
      <c r="Q469" s="217"/>
      <c r="R469" s="217"/>
      <c r="S469" s="217"/>
      <c r="T469" s="217"/>
      <c r="U469" s="217"/>
      <c r="V469" s="217"/>
      <c r="W469" s="217"/>
      <c r="X469" s="217"/>
      <c r="Y469" s="217"/>
      <c r="Z469" s="217"/>
      <c r="AA469" s="217"/>
      <c r="AB469" s="217"/>
      <c r="AC469" s="217"/>
      <c r="AD469" s="217"/>
      <c r="AE469" s="217"/>
      <c r="AF469" s="217"/>
      <c r="AG469" s="217"/>
    </row>
    <row r="470" spans="1:33" s="37" customFormat="1" ht="15" hidden="1">
      <c r="A470" s="249"/>
      <c r="B470" s="217">
        <f>VLOOKUP(C470,Companies[],3,FALSE)</f>
        <v>0</v>
      </c>
      <c r="C470" s="221" t="s">
        <v>452</v>
      </c>
      <c r="D470" s="221" t="s">
        <v>299</v>
      </c>
      <c r="E470" s="217" t="s">
        <v>620</v>
      </c>
      <c r="F470" s="217"/>
      <c r="G470" s="218"/>
      <c r="H470" s="217"/>
      <c r="I470" s="217" t="s">
        <v>89</v>
      </c>
      <c r="J470" s="218">
        <v>220721249230</v>
      </c>
      <c r="K470" s="218"/>
      <c r="L470" s="217"/>
      <c r="M470" s="217"/>
      <c r="N470" s="217"/>
      <c r="O470" s="217"/>
      <c r="P470" s="217"/>
      <c r="Q470" s="217"/>
      <c r="R470" s="217"/>
      <c r="S470" s="217"/>
      <c r="T470" s="217"/>
      <c r="U470" s="217"/>
      <c r="V470" s="217"/>
      <c r="W470" s="217"/>
      <c r="X470" s="217"/>
      <c r="Y470" s="217"/>
      <c r="Z470" s="217"/>
      <c r="AA470" s="217"/>
      <c r="AB470" s="217"/>
      <c r="AC470" s="217"/>
      <c r="AD470" s="217"/>
      <c r="AE470" s="217"/>
      <c r="AF470" s="217"/>
      <c r="AG470" s="217"/>
    </row>
    <row r="471" spans="1:33" s="37" customFormat="1" ht="15" hidden="1">
      <c r="A471" s="249"/>
      <c r="B471" s="217">
        <f>VLOOKUP(C471,Companies[],3,FALSE)</f>
        <v>0</v>
      </c>
      <c r="C471" s="220" t="s">
        <v>363</v>
      </c>
      <c r="D471" s="217" t="s">
        <v>299</v>
      </c>
      <c r="E471" s="217" t="s">
        <v>668</v>
      </c>
      <c r="F471" s="217"/>
      <c r="G471" s="218"/>
      <c r="H471" s="217"/>
      <c r="I471" s="217" t="s">
        <v>89</v>
      </c>
      <c r="J471" s="218">
        <v>189020482907</v>
      </c>
      <c r="K471" s="217"/>
      <c r="L471" s="217"/>
      <c r="M471" s="217"/>
      <c r="N471" s="217"/>
      <c r="O471" s="217"/>
      <c r="P471" s="217"/>
      <c r="Q471" s="217"/>
      <c r="R471" s="217"/>
      <c r="S471" s="217"/>
      <c r="T471" s="217"/>
      <c r="U471" s="217"/>
      <c r="V471" s="217"/>
      <c r="W471" s="217"/>
      <c r="X471" s="217"/>
      <c r="Y471" s="217"/>
      <c r="Z471" s="217"/>
      <c r="AA471" s="217"/>
      <c r="AB471" s="217"/>
      <c r="AC471" s="217"/>
      <c r="AD471" s="217"/>
      <c r="AE471" s="217"/>
      <c r="AF471" s="217"/>
      <c r="AG471" s="217"/>
    </row>
    <row r="472" spans="1:33" s="37" customFormat="1" ht="15" hidden="1">
      <c r="A472" s="250"/>
      <c r="B472" s="217">
        <f>VLOOKUP(C472,Companies[],3,FALSE)</f>
        <v>0</v>
      </c>
      <c r="C472" s="221" t="s">
        <v>451</v>
      </c>
      <c r="D472" s="221" t="s">
        <v>299</v>
      </c>
      <c r="E472" s="217" t="s">
        <v>620</v>
      </c>
      <c r="F472" s="217"/>
      <c r="G472" s="218"/>
      <c r="H472" s="217"/>
      <c r="I472" s="217" t="s">
        <v>185</v>
      </c>
      <c r="J472" s="218">
        <v>20599737</v>
      </c>
      <c r="K472" s="218"/>
      <c r="L472" s="217"/>
      <c r="M472" s="217"/>
      <c r="N472" s="217"/>
      <c r="O472" s="217"/>
      <c r="P472" s="217"/>
      <c r="Q472" s="217"/>
      <c r="R472" s="217"/>
      <c r="S472" s="217"/>
      <c r="T472" s="217"/>
      <c r="U472" s="217"/>
      <c r="V472" s="217"/>
      <c r="W472" s="217"/>
      <c r="X472" s="217"/>
      <c r="Y472" s="217"/>
      <c r="Z472" s="217"/>
      <c r="AA472" s="217"/>
      <c r="AB472" s="217"/>
      <c r="AC472" s="217"/>
      <c r="AD472" s="217"/>
      <c r="AE472" s="217"/>
      <c r="AF472" s="217"/>
      <c r="AG472" s="217"/>
    </row>
    <row r="473" spans="1:33" s="37" customFormat="1" ht="15" hidden="1">
      <c r="A473" s="249"/>
      <c r="B473" s="217">
        <f>VLOOKUP(C473,Companies[],3,FALSE)</f>
        <v>0</v>
      </c>
      <c r="C473" s="221" t="s">
        <v>452</v>
      </c>
      <c r="D473" s="221" t="s">
        <v>299</v>
      </c>
      <c r="E473" s="217" t="s">
        <v>620</v>
      </c>
      <c r="F473" s="217"/>
      <c r="G473" s="218"/>
      <c r="H473" s="217"/>
      <c r="I473" s="217" t="s">
        <v>185</v>
      </c>
      <c r="J473" s="218">
        <v>6199887</v>
      </c>
      <c r="K473" s="218"/>
      <c r="L473" s="217"/>
      <c r="M473" s="217"/>
      <c r="N473" s="217"/>
      <c r="O473" s="217"/>
      <c r="P473" s="217"/>
      <c r="Q473" s="217"/>
      <c r="R473" s="217"/>
      <c r="S473" s="217"/>
      <c r="T473" s="217"/>
      <c r="U473" s="217"/>
      <c r="V473" s="217"/>
      <c r="W473" s="217"/>
      <c r="X473" s="217"/>
      <c r="Y473" s="217"/>
      <c r="Z473" s="217"/>
      <c r="AA473" s="217"/>
      <c r="AB473" s="217"/>
      <c r="AC473" s="217"/>
      <c r="AD473" s="217"/>
      <c r="AE473" s="217"/>
      <c r="AF473" s="217"/>
      <c r="AG473" s="217"/>
    </row>
    <row r="474" spans="1:33" s="37" customFormat="1" ht="15" hidden="1">
      <c r="A474" s="249"/>
      <c r="B474" s="217">
        <f>VLOOKUP(C474,Companies[],3,FALSE)</f>
        <v>0</v>
      </c>
      <c r="C474" s="221" t="s">
        <v>453</v>
      </c>
      <c r="D474" s="221" t="s">
        <v>299</v>
      </c>
      <c r="E474" s="217" t="s">
        <v>620</v>
      </c>
      <c r="F474" s="217"/>
      <c r="G474" s="218"/>
      <c r="H474" s="217"/>
      <c r="I474" s="217" t="s">
        <v>185</v>
      </c>
      <c r="J474" s="218">
        <v>18407398</v>
      </c>
      <c r="K474" s="218"/>
      <c r="L474" s="217"/>
      <c r="M474" s="217"/>
      <c r="N474" s="217"/>
      <c r="O474" s="217"/>
      <c r="P474" s="217"/>
      <c r="Q474" s="217"/>
      <c r="R474" s="217"/>
      <c r="S474" s="217"/>
      <c r="T474" s="217"/>
      <c r="U474" s="217"/>
      <c r="V474" s="217"/>
      <c r="W474" s="217"/>
      <c r="X474" s="217"/>
      <c r="Y474" s="217"/>
      <c r="Z474" s="217"/>
      <c r="AA474" s="217"/>
      <c r="AB474" s="217"/>
      <c r="AC474" s="217"/>
      <c r="AD474" s="217"/>
      <c r="AE474" s="217"/>
      <c r="AF474" s="217"/>
      <c r="AG474" s="217"/>
    </row>
    <row r="475" spans="1:33" s="37" customFormat="1" ht="15" hidden="1">
      <c r="A475" s="249"/>
      <c r="B475" s="217">
        <f>VLOOKUP(C475,Companies[],3,FALSE)</f>
        <v>0</v>
      </c>
      <c r="C475" s="221" t="s">
        <v>454</v>
      </c>
      <c r="D475" s="221" t="s">
        <v>299</v>
      </c>
      <c r="E475" s="217" t="s">
        <v>620</v>
      </c>
      <c r="F475" s="217"/>
      <c r="G475" s="218"/>
      <c r="H475" s="217"/>
      <c r="I475" s="217" t="s">
        <v>185</v>
      </c>
      <c r="J475" s="218">
        <v>16295715</v>
      </c>
      <c r="K475" s="218"/>
      <c r="L475" s="217"/>
      <c r="M475" s="217"/>
      <c r="N475" s="217"/>
      <c r="O475" s="217"/>
      <c r="P475" s="217"/>
      <c r="Q475" s="217"/>
      <c r="R475" s="217"/>
      <c r="S475" s="217"/>
      <c r="T475" s="217"/>
      <c r="U475" s="217"/>
      <c r="V475" s="217"/>
      <c r="W475" s="217"/>
      <c r="X475" s="217"/>
      <c r="Y475" s="217"/>
      <c r="Z475" s="217"/>
      <c r="AA475" s="217"/>
      <c r="AB475" s="217"/>
      <c r="AC475" s="217"/>
      <c r="AD475" s="217"/>
      <c r="AE475" s="217"/>
      <c r="AF475" s="217"/>
      <c r="AG475" s="217"/>
    </row>
    <row r="476" spans="1:33" s="37" customFormat="1" ht="15" hidden="1">
      <c r="A476" s="250"/>
      <c r="B476" s="217">
        <f>VLOOKUP(C476,Companies[],3,FALSE)</f>
        <v>0</v>
      </c>
      <c r="C476" s="221" t="s">
        <v>454</v>
      </c>
      <c r="D476" s="221" t="s">
        <v>299</v>
      </c>
      <c r="E476" s="217" t="s">
        <v>620</v>
      </c>
      <c r="F476" s="217"/>
      <c r="G476" s="218"/>
      <c r="H476" s="217"/>
      <c r="I476" s="217" t="s">
        <v>89</v>
      </c>
      <c r="J476" s="218">
        <v>180881609292</v>
      </c>
      <c r="K476" s="218"/>
      <c r="L476" s="217"/>
      <c r="M476" s="217"/>
      <c r="N476" s="217"/>
      <c r="O476" s="217"/>
      <c r="P476" s="217"/>
      <c r="Q476" s="217"/>
      <c r="R476" s="217"/>
      <c r="S476" s="217"/>
      <c r="T476" s="217"/>
      <c r="U476" s="217"/>
      <c r="V476" s="217"/>
      <c r="W476" s="217"/>
      <c r="X476" s="217"/>
      <c r="Y476" s="217"/>
      <c r="Z476" s="217"/>
      <c r="AA476" s="217"/>
      <c r="AB476" s="217"/>
      <c r="AC476" s="217"/>
      <c r="AD476" s="217"/>
      <c r="AE476" s="217"/>
      <c r="AF476" s="217"/>
      <c r="AG476" s="217"/>
    </row>
    <row r="477" spans="1:33" s="37" customFormat="1" ht="15" hidden="1">
      <c r="A477" s="249"/>
      <c r="B477" s="217">
        <f>VLOOKUP(C477,Companies[],3,FALSE)</f>
        <v>0</v>
      </c>
      <c r="C477" s="221" t="s">
        <v>523</v>
      </c>
      <c r="D477" s="265" t="s">
        <v>299</v>
      </c>
      <c r="E477" s="217" t="s">
        <v>620</v>
      </c>
      <c r="F477" s="217"/>
      <c r="G477" s="218"/>
      <c r="H477" s="217"/>
      <c r="I477" s="217" t="s">
        <v>89</v>
      </c>
      <c r="J477" s="218">
        <v>119279968018</v>
      </c>
      <c r="K477" s="218"/>
      <c r="L477" s="217"/>
      <c r="M477" s="217"/>
      <c r="N477" s="217"/>
      <c r="O477" s="217"/>
      <c r="P477" s="217"/>
      <c r="Q477" s="217"/>
      <c r="R477" s="217"/>
      <c r="S477" s="217"/>
      <c r="T477" s="217"/>
      <c r="U477" s="217"/>
      <c r="V477" s="217"/>
      <c r="W477" s="217"/>
      <c r="X477" s="217"/>
      <c r="Y477" s="217"/>
      <c r="Z477" s="217"/>
      <c r="AA477" s="217"/>
      <c r="AB477" s="217"/>
      <c r="AC477" s="217"/>
      <c r="AD477" s="217"/>
      <c r="AE477" s="217"/>
      <c r="AF477" s="217"/>
      <c r="AG477" s="217"/>
    </row>
    <row r="478" spans="1:33" s="37" customFormat="1" ht="15" hidden="1">
      <c r="A478" s="249"/>
      <c r="B478" s="217">
        <f>VLOOKUP(C478,Companies[],3,FALSE)</f>
        <v>0</v>
      </c>
      <c r="C478" s="221" t="s">
        <v>453</v>
      </c>
      <c r="D478" s="221" t="s">
        <v>299</v>
      </c>
      <c r="E478" s="217" t="s">
        <v>620</v>
      </c>
      <c r="F478" s="217"/>
      <c r="G478" s="218"/>
      <c r="H478" s="217"/>
      <c r="I478" s="217" t="s">
        <v>185</v>
      </c>
      <c r="J478" s="218">
        <v>41714119</v>
      </c>
      <c r="K478" s="218"/>
      <c r="L478" s="217"/>
      <c r="M478" s="217"/>
      <c r="N478" s="217"/>
      <c r="O478" s="217"/>
      <c r="P478" s="217"/>
      <c r="Q478" s="217"/>
      <c r="R478" s="217"/>
      <c r="S478" s="217"/>
      <c r="T478" s="217"/>
      <c r="U478" s="217"/>
      <c r="V478" s="217"/>
      <c r="W478" s="217"/>
      <c r="X478" s="217"/>
      <c r="Y478" s="217"/>
      <c r="Z478" s="217"/>
      <c r="AA478" s="217"/>
      <c r="AB478" s="217"/>
      <c r="AC478" s="217"/>
      <c r="AD478" s="217"/>
      <c r="AE478" s="217"/>
      <c r="AF478" s="217"/>
      <c r="AG478" s="217"/>
    </row>
    <row r="479" spans="1:33" s="37" customFormat="1" ht="15" hidden="1">
      <c r="A479" s="249"/>
      <c r="B479" s="217">
        <f>VLOOKUP(C479,Companies[],3,FALSE)</f>
        <v>0</v>
      </c>
      <c r="C479" s="221" t="s">
        <v>454</v>
      </c>
      <c r="D479" s="221" t="s">
        <v>299</v>
      </c>
      <c r="E479" s="217" t="s">
        <v>620</v>
      </c>
      <c r="F479" s="217"/>
      <c r="G479" s="218"/>
      <c r="H479" s="217"/>
      <c r="I479" s="217" t="s">
        <v>185</v>
      </c>
      <c r="J479" s="218">
        <v>15285399</v>
      </c>
      <c r="K479" s="218"/>
      <c r="L479" s="217"/>
      <c r="M479" s="217"/>
      <c r="N479" s="217"/>
      <c r="O479" s="217"/>
      <c r="P479" s="217"/>
      <c r="Q479" s="217"/>
      <c r="R479" s="217"/>
      <c r="S479" s="217"/>
      <c r="T479" s="217"/>
      <c r="U479" s="217"/>
      <c r="V479" s="217"/>
      <c r="W479" s="217"/>
      <c r="X479" s="217"/>
      <c r="Y479" s="217"/>
      <c r="Z479" s="217"/>
      <c r="AA479" s="217"/>
      <c r="AB479" s="217"/>
      <c r="AC479" s="217"/>
      <c r="AD479" s="217"/>
      <c r="AE479" s="217"/>
      <c r="AF479" s="217"/>
      <c r="AG479" s="217"/>
    </row>
    <row r="480" spans="1:33" s="37" customFormat="1" ht="15" hidden="1">
      <c r="A480" s="250"/>
      <c r="B480" s="217">
        <f>VLOOKUP(C480,Companies[],3,FALSE)</f>
        <v>0</v>
      </c>
      <c r="C480" s="221" t="s">
        <v>506</v>
      </c>
      <c r="D480" s="265" t="s">
        <v>299</v>
      </c>
      <c r="E480" s="217" t="s">
        <v>620</v>
      </c>
      <c r="F480" s="217"/>
      <c r="G480" s="218"/>
      <c r="H480" s="217"/>
      <c r="I480" s="217" t="s">
        <v>89</v>
      </c>
      <c r="J480" s="218">
        <v>112573433531</v>
      </c>
      <c r="K480" s="218"/>
      <c r="L480" s="217"/>
      <c r="M480" s="217"/>
      <c r="N480" s="217"/>
      <c r="O480" s="217"/>
      <c r="P480" s="217"/>
      <c r="Q480" s="217"/>
      <c r="R480" s="217"/>
      <c r="S480" s="217"/>
      <c r="T480" s="217"/>
      <c r="U480" s="217"/>
      <c r="V480" s="217"/>
      <c r="W480" s="217"/>
      <c r="X480" s="217"/>
      <c r="Y480" s="217"/>
      <c r="Z480" s="217"/>
      <c r="AA480" s="217"/>
      <c r="AB480" s="217"/>
      <c r="AC480" s="217"/>
      <c r="AD480" s="217"/>
      <c r="AE480" s="217"/>
      <c r="AF480" s="217"/>
      <c r="AG480" s="217"/>
    </row>
    <row r="481" spans="1:33" s="37" customFormat="1" ht="15" hidden="1">
      <c r="A481" s="249"/>
      <c r="B481" s="217">
        <f>VLOOKUP(C481,Companies[],3,FALSE)</f>
        <v>0</v>
      </c>
      <c r="C481" s="221" t="s">
        <v>527</v>
      </c>
      <c r="D481" s="265" t="s">
        <v>299</v>
      </c>
      <c r="E481" s="217" t="s">
        <v>620</v>
      </c>
      <c r="F481" s="217"/>
      <c r="G481" s="218"/>
      <c r="H481" s="217"/>
      <c r="I481" s="217" t="s">
        <v>89</v>
      </c>
      <c r="J481" s="218">
        <v>99854956960</v>
      </c>
      <c r="K481" s="218"/>
      <c r="L481" s="217"/>
      <c r="M481" s="217"/>
      <c r="N481" s="217"/>
      <c r="O481" s="217"/>
      <c r="P481" s="217"/>
      <c r="Q481" s="217"/>
      <c r="R481" s="217"/>
      <c r="S481" s="217"/>
      <c r="T481" s="217"/>
      <c r="U481" s="217"/>
      <c r="V481" s="217"/>
      <c r="W481" s="217"/>
      <c r="X481" s="217"/>
      <c r="Y481" s="217"/>
      <c r="Z481" s="217"/>
      <c r="AA481" s="217"/>
      <c r="AB481" s="217"/>
      <c r="AC481" s="217"/>
      <c r="AD481" s="217"/>
      <c r="AE481" s="217"/>
      <c r="AF481" s="217"/>
      <c r="AG481" s="217"/>
    </row>
    <row r="482" spans="1:33" s="37" customFormat="1" ht="15" hidden="1">
      <c r="A482" s="249"/>
      <c r="B482" s="217">
        <f>VLOOKUP(C482,Companies[],3,FALSE)</f>
        <v>0</v>
      </c>
      <c r="C482" s="221" t="s">
        <v>454</v>
      </c>
      <c r="D482" s="221" t="s">
        <v>299</v>
      </c>
      <c r="E482" s="217" t="s">
        <v>620</v>
      </c>
      <c r="F482" s="217"/>
      <c r="G482" s="218"/>
      <c r="H482" s="217"/>
      <c r="I482" s="217" t="s">
        <v>89</v>
      </c>
      <c r="J482" s="218">
        <v>67470888540</v>
      </c>
      <c r="K482" s="218"/>
      <c r="L482" s="217"/>
      <c r="M482" s="217"/>
      <c r="N482" s="217"/>
      <c r="O482" s="217"/>
      <c r="P482" s="217"/>
      <c r="Q482" s="217"/>
      <c r="R482" s="217"/>
      <c r="S482" s="217"/>
      <c r="T482" s="217"/>
      <c r="U482" s="217"/>
      <c r="V482" s="217"/>
      <c r="W482" s="217"/>
      <c r="X482" s="217"/>
      <c r="Y482" s="217"/>
      <c r="Z482" s="217"/>
      <c r="AA482" s="217"/>
      <c r="AB482" s="217"/>
      <c r="AC482" s="217"/>
      <c r="AD482" s="217"/>
      <c r="AE482" s="217"/>
      <c r="AF482" s="217"/>
      <c r="AG482" s="217"/>
    </row>
    <row r="483" spans="1:33" s="37" customFormat="1" ht="15" hidden="1">
      <c r="A483" s="249"/>
      <c r="B483" s="217">
        <f>VLOOKUP(C483,Companies[],3,FALSE)</f>
        <v>0</v>
      </c>
      <c r="C483" s="221" t="s">
        <v>478</v>
      </c>
      <c r="D483" s="265" t="s">
        <v>299</v>
      </c>
      <c r="E483" s="217" t="s">
        <v>620</v>
      </c>
      <c r="F483" s="217"/>
      <c r="G483" s="218"/>
      <c r="H483" s="217"/>
      <c r="I483" s="217" t="s">
        <v>89</v>
      </c>
      <c r="J483" s="218">
        <v>67470888540</v>
      </c>
      <c r="K483" s="218"/>
      <c r="L483" s="217"/>
      <c r="M483" s="217"/>
      <c r="N483" s="217"/>
      <c r="O483" s="217"/>
      <c r="P483" s="217"/>
      <c r="Q483" s="217"/>
      <c r="R483" s="217"/>
      <c r="S483" s="217"/>
      <c r="T483" s="217"/>
      <c r="U483" s="217"/>
      <c r="V483" s="217"/>
      <c r="W483" s="217"/>
      <c r="X483" s="217"/>
      <c r="Y483" s="217"/>
      <c r="Z483" s="217"/>
      <c r="AA483" s="217"/>
      <c r="AB483" s="217"/>
      <c r="AC483" s="217"/>
      <c r="AD483" s="217"/>
      <c r="AE483" s="217"/>
      <c r="AF483" s="217"/>
      <c r="AG483" s="217"/>
    </row>
    <row r="484" spans="1:33" s="37" customFormat="1" ht="15" hidden="1">
      <c r="A484" s="250"/>
      <c r="B484" s="217">
        <f>VLOOKUP(C484,Companies[],3,FALSE)</f>
        <v>0</v>
      </c>
      <c r="C484" s="221" t="s">
        <v>453</v>
      </c>
      <c r="D484" s="221" t="s">
        <v>299</v>
      </c>
      <c r="E484" s="217" t="s">
        <v>620</v>
      </c>
      <c r="F484" s="217"/>
      <c r="G484" s="218"/>
      <c r="H484" s="217"/>
      <c r="I484" s="217" t="s">
        <v>89</v>
      </c>
      <c r="J484" s="218">
        <v>45904176092</v>
      </c>
      <c r="K484" s="218"/>
      <c r="L484" s="217"/>
      <c r="M484" s="217"/>
      <c r="N484" s="217"/>
      <c r="O484" s="217"/>
      <c r="P484" s="217"/>
      <c r="Q484" s="217"/>
      <c r="R484" s="217"/>
      <c r="S484" s="217"/>
      <c r="T484" s="217"/>
      <c r="U484" s="217"/>
      <c r="V484" s="217"/>
      <c r="W484" s="217"/>
      <c r="X484" s="217"/>
      <c r="Y484" s="217"/>
      <c r="Z484" s="217"/>
      <c r="AA484" s="217"/>
      <c r="AB484" s="217"/>
      <c r="AC484" s="217"/>
      <c r="AD484" s="217"/>
      <c r="AE484" s="217"/>
      <c r="AF484" s="217"/>
      <c r="AG484" s="217"/>
    </row>
    <row r="485" spans="1:33" s="37" customFormat="1" ht="15" hidden="1">
      <c r="A485" s="249"/>
      <c r="B485" s="217">
        <f>VLOOKUP(C485,Companies[],3,FALSE)</f>
        <v>0</v>
      </c>
      <c r="C485" s="221" t="s">
        <v>451</v>
      </c>
      <c r="D485" s="221" t="s">
        <v>299</v>
      </c>
      <c r="E485" s="217" t="s">
        <v>620</v>
      </c>
      <c r="F485" s="217"/>
      <c r="G485" s="218"/>
      <c r="H485" s="217"/>
      <c r="I485" s="217" t="s">
        <v>89</v>
      </c>
      <c r="J485" s="218">
        <v>38345646020</v>
      </c>
      <c r="K485" s="218"/>
      <c r="L485" s="217"/>
      <c r="M485" s="217"/>
      <c r="N485" s="217"/>
      <c r="O485" s="217"/>
      <c r="P485" s="217"/>
      <c r="Q485" s="217"/>
      <c r="R485" s="217"/>
      <c r="S485" s="217"/>
      <c r="T485" s="217"/>
      <c r="U485" s="217"/>
      <c r="V485" s="217"/>
      <c r="W485" s="217"/>
      <c r="X485" s="217"/>
      <c r="Y485" s="217"/>
      <c r="Z485" s="217"/>
      <c r="AA485" s="217"/>
      <c r="AB485" s="217"/>
      <c r="AC485" s="217"/>
      <c r="AD485" s="217"/>
      <c r="AE485" s="217"/>
      <c r="AF485" s="217"/>
      <c r="AG485" s="217"/>
    </row>
    <row r="486" spans="1:33" s="37" customFormat="1" ht="15" hidden="1">
      <c r="A486" s="249"/>
      <c r="B486" s="217">
        <f>VLOOKUP(C486,Companies[],3,FALSE)</f>
        <v>0</v>
      </c>
      <c r="C486" s="221" t="s">
        <v>480</v>
      </c>
      <c r="D486" s="265" t="s">
        <v>299</v>
      </c>
      <c r="E486" s="217" t="s">
        <v>620</v>
      </c>
      <c r="F486" s="217"/>
      <c r="G486" s="218"/>
      <c r="H486" s="217"/>
      <c r="I486" s="217" t="s">
        <v>89</v>
      </c>
      <c r="J486" s="218">
        <v>38345646020</v>
      </c>
      <c r="K486" s="218"/>
      <c r="L486" s="217"/>
      <c r="M486" s="217"/>
      <c r="N486" s="217"/>
      <c r="O486" s="217"/>
      <c r="P486" s="217"/>
      <c r="Q486" s="217"/>
      <c r="R486" s="217"/>
      <c r="S486" s="217"/>
      <c r="T486" s="217"/>
      <c r="U486" s="217"/>
      <c r="V486" s="217"/>
      <c r="W486" s="217"/>
      <c r="X486" s="217"/>
      <c r="Y486" s="217"/>
      <c r="Z486" s="217"/>
      <c r="AA486" s="217"/>
      <c r="AB486" s="217"/>
      <c r="AC486" s="217"/>
      <c r="AD486" s="217"/>
      <c r="AE486" s="217"/>
      <c r="AF486" s="217"/>
      <c r="AG486" s="217"/>
    </row>
    <row r="487" spans="1:33" s="37" customFormat="1" ht="15" hidden="1">
      <c r="A487" s="249"/>
      <c r="B487" s="217">
        <f>VLOOKUP(C487,Companies[],3,FALSE)</f>
        <v>0</v>
      </c>
      <c r="C487" s="221" t="s">
        <v>454</v>
      </c>
      <c r="D487" s="221" t="s">
        <v>299</v>
      </c>
      <c r="E487" s="217" t="s">
        <v>620</v>
      </c>
      <c r="F487" s="217"/>
      <c r="G487" s="218"/>
      <c r="H487" s="217"/>
      <c r="I487" s="217" t="s">
        <v>185</v>
      </c>
      <c r="J487" s="218">
        <v>111477</v>
      </c>
      <c r="K487" s="218"/>
      <c r="L487" s="217"/>
      <c r="M487" s="217"/>
      <c r="N487" s="217"/>
      <c r="O487" s="217"/>
      <c r="P487" s="217"/>
      <c r="Q487" s="217"/>
      <c r="R487" s="217"/>
      <c r="S487" s="217"/>
      <c r="T487" s="217"/>
      <c r="U487" s="217"/>
      <c r="V487" s="217"/>
      <c r="W487" s="217"/>
      <c r="X487" s="217"/>
      <c r="Y487" s="217"/>
      <c r="Z487" s="217"/>
      <c r="AA487" s="217"/>
      <c r="AB487" s="217"/>
      <c r="AC487" s="217"/>
      <c r="AD487" s="217"/>
      <c r="AE487" s="217"/>
      <c r="AF487" s="217"/>
      <c r="AG487" s="217"/>
    </row>
    <row r="488" spans="1:33" s="37" customFormat="1" ht="15" hidden="1">
      <c r="A488" s="250"/>
      <c r="B488" s="217">
        <f>VLOOKUP(C488,Companies[],3,FALSE)</f>
        <v>0</v>
      </c>
      <c r="C488" s="221" t="s">
        <v>476</v>
      </c>
      <c r="D488" s="265" t="s">
        <v>299</v>
      </c>
      <c r="E488" s="217" t="s">
        <v>620</v>
      </c>
      <c r="F488" s="217"/>
      <c r="G488" s="218"/>
      <c r="H488" s="217"/>
      <c r="I488" s="217" t="s">
        <v>185</v>
      </c>
      <c r="J488" s="218">
        <v>3239533</v>
      </c>
      <c r="K488" s="218"/>
      <c r="L488" s="217"/>
      <c r="M488" s="217"/>
      <c r="N488" s="217"/>
      <c r="O488" s="217"/>
      <c r="P488" s="217"/>
      <c r="Q488" s="217"/>
      <c r="R488" s="217"/>
      <c r="S488" s="217"/>
      <c r="T488" s="217"/>
      <c r="U488" s="217"/>
      <c r="V488" s="217"/>
      <c r="W488" s="217"/>
      <c r="X488" s="217"/>
      <c r="Y488" s="217"/>
      <c r="Z488" s="217"/>
      <c r="AA488" s="217"/>
      <c r="AB488" s="217"/>
      <c r="AC488" s="217"/>
      <c r="AD488" s="217"/>
      <c r="AE488" s="217"/>
      <c r="AF488" s="217"/>
      <c r="AG488" s="217"/>
    </row>
    <row r="489" spans="1:33" s="37" customFormat="1" ht="15" hidden="1">
      <c r="A489" s="249"/>
      <c r="B489" s="217">
        <f>VLOOKUP(C489,Companies[],3,FALSE)</f>
        <v>0</v>
      </c>
      <c r="C489" s="221" t="s">
        <v>452</v>
      </c>
      <c r="D489" s="221" t="s">
        <v>299</v>
      </c>
      <c r="E489" s="217" t="s">
        <v>620</v>
      </c>
      <c r="F489" s="217"/>
      <c r="G489" s="218"/>
      <c r="H489" s="217"/>
      <c r="I489" s="217" t="s">
        <v>89</v>
      </c>
      <c r="J489" s="218">
        <v>36491041180</v>
      </c>
      <c r="K489" s="218"/>
      <c r="L489" s="217"/>
      <c r="M489" s="217"/>
      <c r="N489" s="217"/>
      <c r="O489" s="217"/>
      <c r="P489" s="217"/>
      <c r="Q489" s="217"/>
      <c r="R489" s="217"/>
      <c r="S489" s="217"/>
      <c r="T489" s="217"/>
      <c r="U489" s="217"/>
      <c r="V489" s="217"/>
      <c r="W489" s="217"/>
      <c r="X489" s="217"/>
      <c r="Y489" s="217"/>
      <c r="Z489" s="217"/>
      <c r="AA489" s="217"/>
      <c r="AB489" s="217"/>
      <c r="AC489" s="217"/>
      <c r="AD489" s="217"/>
      <c r="AE489" s="217"/>
      <c r="AF489" s="217"/>
      <c r="AG489" s="217"/>
    </row>
    <row r="490" spans="1:33" s="37" customFormat="1" ht="15" hidden="1">
      <c r="A490" s="249"/>
      <c r="B490" s="217">
        <f>VLOOKUP(C490,Companies[],3,FALSE)</f>
        <v>0</v>
      </c>
      <c r="C490" s="221" t="s">
        <v>498</v>
      </c>
      <c r="D490" s="265" t="s">
        <v>299</v>
      </c>
      <c r="E490" s="217" t="s">
        <v>620</v>
      </c>
      <c r="F490" s="217"/>
      <c r="G490" s="218"/>
      <c r="H490" s="217"/>
      <c r="I490" s="217" t="s">
        <v>89</v>
      </c>
      <c r="J490" s="218">
        <v>27044178020</v>
      </c>
      <c r="K490" s="218"/>
      <c r="L490" s="217"/>
      <c r="M490" s="217"/>
      <c r="N490" s="217"/>
      <c r="O490" s="217"/>
      <c r="P490" s="217"/>
      <c r="Q490" s="217"/>
      <c r="R490" s="217"/>
      <c r="S490" s="217"/>
      <c r="T490" s="217"/>
      <c r="U490" s="217"/>
      <c r="V490" s="217"/>
      <c r="W490" s="217"/>
      <c r="X490" s="217"/>
      <c r="Y490" s="217"/>
      <c r="Z490" s="217"/>
      <c r="AA490" s="217"/>
      <c r="AB490" s="217"/>
      <c r="AC490" s="217"/>
      <c r="AD490" s="217"/>
      <c r="AE490" s="217"/>
      <c r="AF490" s="217"/>
      <c r="AG490" s="217"/>
    </row>
    <row r="491" spans="1:33" s="37" customFormat="1" ht="15" hidden="1">
      <c r="A491" s="249"/>
      <c r="B491" s="217">
        <f>VLOOKUP(C491,Companies[],3,FALSE)</f>
        <v>0</v>
      </c>
      <c r="C491" s="221" t="s">
        <v>515</v>
      </c>
      <c r="D491" s="265" t="s">
        <v>299</v>
      </c>
      <c r="E491" s="217" t="s">
        <v>620</v>
      </c>
      <c r="F491" s="217"/>
      <c r="G491" s="218"/>
      <c r="H491" s="217"/>
      <c r="I491" s="217" t="s">
        <v>89</v>
      </c>
      <c r="J491" s="218">
        <v>26371366070</v>
      </c>
      <c r="K491" s="218"/>
      <c r="L491" s="217"/>
      <c r="M491" s="217"/>
      <c r="N491" s="217"/>
      <c r="O491" s="217"/>
      <c r="P491" s="217"/>
      <c r="Q491" s="217"/>
      <c r="R491" s="217"/>
      <c r="S491" s="217"/>
      <c r="T491" s="217"/>
      <c r="U491" s="217"/>
      <c r="V491" s="217"/>
      <c r="W491" s="217"/>
      <c r="X491" s="217"/>
      <c r="Y491" s="217"/>
      <c r="Z491" s="217"/>
      <c r="AA491" s="217"/>
      <c r="AB491" s="217"/>
      <c r="AC491" s="217"/>
      <c r="AD491" s="217"/>
      <c r="AE491" s="217"/>
      <c r="AF491" s="217"/>
      <c r="AG491" s="217"/>
    </row>
    <row r="492" spans="1:33" s="37" customFormat="1" ht="15" hidden="1">
      <c r="A492" s="249"/>
      <c r="B492" s="217">
        <f>VLOOKUP(C492,Companies[],3,FALSE)</f>
        <v>0</v>
      </c>
      <c r="C492" s="221" t="s">
        <v>495</v>
      </c>
      <c r="D492" s="265" t="s">
        <v>299</v>
      </c>
      <c r="E492" s="217" t="s">
        <v>620</v>
      </c>
      <c r="F492" s="217"/>
      <c r="G492" s="218"/>
      <c r="H492" s="217"/>
      <c r="I492" s="217" t="s">
        <v>89</v>
      </c>
      <c r="J492" s="218">
        <v>13752766171</v>
      </c>
      <c r="K492" s="218"/>
      <c r="L492" s="217"/>
      <c r="M492" s="217"/>
      <c r="N492" s="217"/>
      <c r="O492" s="217"/>
      <c r="P492" s="217"/>
      <c r="Q492" s="217"/>
      <c r="R492" s="217"/>
      <c r="S492" s="217"/>
      <c r="T492" s="217"/>
      <c r="U492" s="217"/>
      <c r="V492" s="217"/>
      <c r="W492" s="217"/>
      <c r="X492" s="217"/>
      <c r="Y492" s="217"/>
      <c r="Z492" s="217"/>
      <c r="AA492" s="217"/>
      <c r="AB492" s="217"/>
      <c r="AC492" s="217"/>
      <c r="AD492" s="217"/>
      <c r="AE492" s="217"/>
      <c r="AF492" s="217"/>
      <c r="AG492" s="217"/>
    </row>
    <row r="493" spans="1:33" s="37" customFormat="1" ht="15" hidden="1">
      <c r="A493" s="249"/>
      <c r="B493" s="217">
        <f>VLOOKUP(C493,Companies[],3,FALSE)</f>
        <v>0</v>
      </c>
      <c r="C493" s="221" t="s">
        <v>484</v>
      </c>
      <c r="D493" s="265" t="s">
        <v>299</v>
      </c>
      <c r="E493" s="217" t="s">
        <v>620</v>
      </c>
      <c r="F493" s="217"/>
      <c r="G493" s="218"/>
      <c r="H493" s="217"/>
      <c r="I493" s="217" t="s">
        <v>185</v>
      </c>
      <c r="J493" s="218">
        <v>111477</v>
      </c>
      <c r="K493" s="218"/>
      <c r="L493" s="217"/>
      <c r="M493" s="217"/>
      <c r="N493" s="217"/>
      <c r="O493" s="217"/>
      <c r="P493" s="217"/>
      <c r="Q493" s="217"/>
      <c r="R493" s="217"/>
      <c r="S493" s="217"/>
      <c r="T493" s="217"/>
      <c r="U493" s="217"/>
      <c r="V493" s="217"/>
      <c r="W493" s="217"/>
      <c r="X493" s="217"/>
      <c r="Y493" s="217"/>
      <c r="Z493" s="217"/>
      <c r="AA493" s="217"/>
      <c r="AB493" s="217"/>
      <c r="AC493" s="217"/>
      <c r="AD493" s="217"/>
      <c r="AE493" s="217"/>
      <c r="AF493" s="217"/>
      <c r="AG493" s="217"/>
    </row>
    <row r="494" spans="1:33" s="37" customFormat="1" ht="15" hidden="1">
      <c r="A494" s="249"/>
      <c r="B494" s="217">
        <f>VLOOKUP(C494,Companies[],3,FALSE)</f>
        <v>0</v>
      </c>
      <c r="C494" s="221" t="s">
        <v>485</v>
      </c>
      <c r="D494" s="265" t="s">
        <v>299</v>
      </c>
      <c r="E494" s="217" t="s">
        <v>620</v>
      </c>
      <c r="F494" s="217"/>
      <c r="G494" s="218"/>
      <c r="H494" s="217"/>
      <c r="I494" s="217" t="s">
        <v>185</v>
      </c>
      <c r="J494" s="218">
        <v>6118216</v>
      </c>
      <c r="K494" s="218"/>
      <c r="L494" s="217"/>
      <c r="M494" s="217"/>
      <c r="N494" s="217"/>
      <c r="O494" s="217"/>
      <c r="P494" s="217"/>
      <c r="Q494" s="217"/>
      <c r="R494" s="217"/>
      <c r="S494" s="217"/>
      <c r="T494" s="217"/>
      <c r="U494" s="217"/>
      <c r="V494" s="217"/>
      <c r="W494" s="217"/>
      <c r="X494" s="217"/>
      <c r="Y494" s="217"/>
      <c r="Z494" s="217"/>
      <c r="AA494" s="217"/>
      <c r="AB494" s="217"/>
      <c r="AC494" s="217"/>
      <c r="AD494" s="217"/>
      <c r="AE494" s="217"/>
      <c r="AF494" s="217"/>
      <c r="AG494" s="217"/>
    </row>
    <row r="495" spans="1:33" s="37" customFormat="1" ht="15" hidden="1">
      <c r="A495" s="249"/>
      <c r="B495" s="217">
        <f>VLOOKUP(C495,Companies[],3,FALSE)</f>
        <v>0</v>
      </c>
      <c r="C495" s="221" t="s">
        <v>486</v>
      </c>
      <c r="D495" s="265" t="s">
        <v>299</v>
      </c>
      <c r="E495" s="217" t="s">
        <v>620</v>
      </c>
      <c r="F495" s="217"/>
      <c r="G495" s="218"/>
      <c r="H495" s="217"/>
      <c r="I495" s="217" t="s">
        <v>185</v>
      </c>
      <c r="J495" s="218">
        <v>575630934</v>
      </c>
      <c r="K495" s="218"/>
      <c r="L495" s="217"/>
      <c r="M495" s="217"/>
      <c r="N495" s="217"/>
      <c r="O495" s="217"/>
      <c r="P495" s="217"/>
      <c r="Q495" s="217"/>
      <c r="R495" s="217"/>
      <c r="S495" s="217"/>
      <c r="T495" s="217"/>
      <c r="U495" s="217"/>
      <c r="V495" s="217"/>
      <c r="W495" s="217"/>
      <c r="X495" s="217"/>
      <c r="Y495" s="217"/>
      <c r="Z495" s="217"/>
      <c r="AA495" s="217"/>
      <c r="AB495" s="217"/>
      <c r="AC495" s="217"/>
      <c r="AD495" s="217"/>
      <c r="AE495" s="217"/>
      <c r="AF495" s="217"/>
      <c r="AG495" s="217"/>
    </row>
    <row r="496" spans="1:33" s="37" customFormat="1" ht="15" hidden="1">
      <c r="A496" s="249"/>
      <c r="B496" s="217">
        <f>VLOOKUP(C496,Companies[],3,FALSE)</f>
        <v>0</v>
      </c>
      <c r="C496" s="221" t="s">
        <v>438</v>
      </c>
      <c r="D496" s="221" t="s">
        <v>299</v>
      </c>
      <c r="E496" s="217" t="s">
        <v>620</v>
      </c>
      <c r="F496" s="217"/>
      <c r="G496" s="218"/>
      <c r="H496" s="217"/>
      <c r="I496" s="217" t="s">
        <v>89</v>
      </c>
      <c r="J496" s="218">
        <v>12899241487</v>
      </c>
      <c r="K496" s="218"/>
      <c r="L496" s="217"/>
      <c r="M496" s="217"/>
      <c r="N496" s="217"/>
      <c r="O496" s="217"/>
      <c r="P496" s="217"/>
      <c r="Q496" s="217"/>
      <c r="R496" s="217"/>
      <c r="S496" s="217"/>
      <c r="T496" s="217"/>
      <c r="U496" s="217"/>
      <c r="V496" s="217"/>
      <c r="W496" s="217"/>
      <c r="X496" s="217"/>
      <c r="Y496" s="217"/>
      <c r="Z496" s="217"/>
      <c r="AA496" s="217"/>
      <c r="AB496" s="217"/>
      <c r="AC496" s="217"/>
      <c r="AD496" s="217"/>
      <c r="AE496" s="217"/>
      <c r="AF496" s="217"/>
      <c r="AG496" s="217"/>
    </row>
    <row r="497" spans="1:33" s="37" customFormat="1" ht="15" hidden="1">
      <c r="A497" s="249"/>
      <c r="B497" s="217">
        <f>VLOOKUP(C497,Companies[],3,FALSE)</f>
        <v>0</v>
      </c>
      <c r="C497" s="221" t="s">
        <v>443</v>
      </c>
      <c r="D497" s="221" t="s">
        <v>299</v>
      </c>
      <c r="E497" s="217" t="s">
        <v>620</v>
      </c>
      <c r="F497" s="217"/>
      <c r="G497" s="218"/>
      <c r="H497" s="217"/>
      <c r="I497" s="217" t="s">
        <v>89</v>
      </c>
      <c r="J497" s="218">
        <v>12899241487</v>
      </c>
      <c r="K497" s="218"/>
      <c r="L497" s="217"/>
      <c r="M497" s="217"/>
      <c r="N497" s="217"/>
      <c r="O497" s="217"/>
      <c r="P497" s="217"/>
      <c r="Q497" s="217"/>
      <c r="R497" s="217"/>
      <c r="S497" s="217"/>
      <c r="T497" s="217"/>
      <c r="U497" s="217"/>
      <c r="V497" s="217"/>
      <c r="W497" s="217"/>
      <c r="X497" s="217"/>
      <c r="Y497" s="217"/>
      <c r="Z497" s="217"/>
      <c r="AA497" s="217"/>
      <c r="AB497" s="217"/>
      <c r="AC497" s="217"/>
      <c r="AD497" s="217"/>
      <c r="AE497" s="217"/>
      <c r="AF497" s="217"/>
      <c r="AG497" s="217"/>
    </row>
    <row r="498" spans="1:33" s="37" customFormat="1" ht="15" hidden="1">
      <c r="A498" s="249"/>
      <c r="B498" s="217">
        <f>VLOOKUP(C498,Companies[],3,FALSE)</f>
        <v>0</v>
      </c>
      <c r="C498" s="221" t="s">
        <v>494</v>
      </c>
      <c r="D498" s="265" t="s">
        <v>299</v>
      </c>
      <c r="E498" s="217" t="s">
        <v>620</v>
      </c>
      <c r="F498" s="217"/>
      <c r="G498" s="218"/>
      <c r="H498" s="217"/>
      <c r="I498" s="217" t="s">
        <v>185</v>
      </c>
      <c r="J498" s="218">
        <v>6382605</v>
      </c>
      <c r="K498" s="218"/>
      <c r="L498" s="217"/>
      <c r="M498" s="217"/>
      <c r="N498" s="217"/>
      <c r="O498" s="217"/>
      <c r="P498" s="217"/>
      <c r="Q498" s="217"/>
      <c r="R498" s="217"/>
      <c r="S498" s="217"/>
      <c r="T498" s="217"/>
      <c r="U498" s="217"/>
      <c r="V498" s="217"/>
      <c r="W498" s="217"/>
      <c r="X498" s="217"/>
      <c r="Y498" s="217"/>
      <c r="Z498" s="217"/>
      <c r="AA498" s="217"/>
      <c r="AB498" s="217"/>
      <c r="AC498" s="217"/>
      <c r="AD498" s="217"/>
      <c r="AE498" s="217"/>
      <c r="AF498" s="217"/>
      <c r="AG498" s="217"/>
    </row>
    <row r="499" spans="1:33" s="37" customFormat="1" ht="15" hidden="1">
      <c r="A499" s="249"/>
      <c r="B499" s="217">
        <f>VLOOKUP(C499,Companies[],3,FALSE)</f>
        <v>0</v>
      </c>
      <c r="C499" s="221" t="s">
        <v>495</v>
      </c>
      <c r="D499" s="265" t="s">
        <v>299</v>
      </c>
      <c r="E499" s="217" t="s">
        <v>620</v>
      </c>
      <c r="F499" s="217"/>
      <c r="G499" s="218"/>
      <c r="H499" s="217"/>
      <c r="I499" s="217" t="s">
        <v>185</v>
      </c>
      <c r="J499" s="218">
        <v>20121628</v>
      </c>
      <c r="K499" s="218"/>
      <c r="L499" s="217"/>
      <c r="M499" s="217"/>
      <c r="N499" s="217"/>
      <c r="O499" s="217"/>
      <c r="P499" s="217"/>
      <c r="Q499" s="217"/>
      <c r="R499" s="217"/>
      <c r="S499" s="217"/>
      <c r="T499" s="217"/>
      <c r="U499" s="217"/>
      <c r="V499" s="217"/>
      <c r="W499" s="217"/>
      <c r="X499" s="217"/>
      <c r="Y499" s="217"/>
      <c r="Z499" s="217"/>
      <c r="AA499" s="217"/>
      <c r="AB499" s="217"/>
      <c r="AC499" s="217"/>
      <c r="AD499" s="217"/>
      <c r="AE499" s="217"/>
      <c r="AF499" s="217"/>
      <c r="AG499" s="217"/>
    </row>
    <row r="500" spans="1:33" s="37" customFormat="1" ht="15" hidden="1">
      <c r="A500" s="249"/>
      <c r="B500" s="217">
        <f>VLOOKUP(C500,Companies[],3,FALSE)</f>
        <v>0</v>
      </c>
      <c r="C500" s="221" t="s">
        <v>555</v>
      </c>
      <c r="D500" s="265" t="s">
        <v>299</v>
      </c>
      <c r="E500" s="217" t="s">
        <v>620</v>
      </c>
      <c r="F500" s="217"/>
      <c r="G500" s="218"/>
      <c r="H500" s="217"/>
      <c r="I500" s="217" t="s">
        <v>89</v>
      </c>
      <c r="J500" s="218">
        <v>12046492043</v>
      </c>
      <c r="K500" s="218"/>
      <c r="L500" s="217"/>
      <c r="M500" s="217"/>
      <c r="N500" s="217"/>
      <c r="O500" s="217"/>
      <c r="P500" s="217"/>
      <c r="Q500" s="217"/>
      <c r="R500" s="217"/>
      <c r="S500" s="217"/>
      <c r="T500" s="217"/>
      <c r="U500" s="217"/>
      <c r="V500" s="217"/>
      <c r="W500" s="217"/>
      <c r="X500" s="217"/>
      <c r="Y500" s="217"/>
      <c r="Z500" s="217"/>
      <c r="AA500" s="217"/>
      <c r="AB500" s="217"/>
      <c r="AC500" s="217"/>
      <c r="AD500" s="217"/>
      <c r="AE500" s="217"/>
      <c r="AF500" s="217"/>
      <c r="AG500" s="217"/>
    </row>
    <row r="501" spans="1:33" s="37" customFormat="1" ht="15" hidden="1">
      <c r="A501" s="249"/>
      <c r="B501" s="217">
        <f>VLOOKUP(C501,Companies[],3,FALSE)</f>
        <v>0</v>
      </c>
      <c r="C501" s="221" t="s">
        <v>529</v>
      </c>
      <c r="D501" s="265" t="s">
        <v>299</v>
      </c>
      <c r="E501" s="217" t="s">
        <v>620</v>
      </c>
      <c r="F501" s="217"/>
      <c r="G501" s="218"/>
      <c r="H501" s="217"/>
      <c r="I501" s="217" t="s">
        <v>89</v>
      </c>
      <c r="J501" s="218">
        <v>9165591626</v>
      </c>
      <c r="K501" s="218"/>
      <c r="L501" s="217"/>
      <c r="M501" s="217"/>
      <c r="N501" s="217"/>
      <c r="O501" s="217"/>
      <c r="P501" s="217"/>
      <c r="Q501" s="217"/>
      <c r="R501" s="217"/>
      <c r="S501" s="217"/>
      <c r="T501" s="217"/>
      <c r="U501" s="217"/>
      <c r="V501" s="217"/>
      <c r="W501" s="217"/>
      <c r="X501" s="217"/>
      <c r="Y501" s="217"/>
      <c r="Z501" s="217"/>
      <c r="AA501" s="217"/>
      <c r="AB501" s="217"/>
      <c r="AC501" s="217"/>
      <c r="AD501" s="217"/>
      <c r="AE501" s="217"/>
      <c r="AF501" s="217"/>
      <c r="AG501" s="217"/>
    </row>
    <row r="502" spans="1:33" s="37" customFormat="1" ht="15" hidden="1">
      <c r="A502" s="249"/>
      <c r="B502" s="217">
        <f>VLOOKUP(C502,Companies[],3,FALSE)</f>
        <v>0</v>
      </c>
      <c r="C502" s="221" t="s">
        <v>499</v>
      </c>
      <c r="D502" s="265" t="s">
        <v>299</v>
      </c>
      <c r="E502" s="217" t="s">
        <v>620</v>
      </c>
      <c r="F502" s="217"/>
      <c r="G502" s="218"/>
      <c r="H502" s="217"/>
      <c r="I502" s="217" t="s">
        <v>185</v>
      </c>
      <c r="J502" s="218">
        <v>24203164</v>
      </c>
      <c r="K502" s="218"/>
      <c r="L502" s="217"/>
      <c r="M502" s="217"/>
      <c r="N502" s="217"/>
      <c r="O502" s="217"/>
      <c r="P502" s="217"/>
      <c r="Q502" s="217"/>
      <c r="R502" s="217"/>
      <c r="S502" s="217"/>
      <c r="T502" s="217"/>
      <c r="U502" s="217"/>
      <c r="V502" s="217"/>
      <c r="W502" s="217"/>
      <c r="X502" s="217"/>
      <c r="Y502" s="217"/>
      <c r="Z502" s="217"/>
      <c r="AA502" s="217"/>
      <c r="AB502" s="217"/>
      <c r="AC502" s="217"/>
      <c r="AD502" s="217"/>
      <c r="AE502" s="217"/>
      <c r="AF502" s="217"/>
      <c r="AG502" s="217"/>
    </row>
    <row r="503" spans="1:33" s="37" customFormat="1" ht="15" hidden="1">
      <c r="A503" s="249"/>
      <c r="B503" s="217">
        <f>VLOOKUP(C503,Companies[],3,FALSE)</f>
        <v>0</v>
      </c>
      <c r="C503" s="221" t="s">
        <v>502</v>
      </c>
      <c r="D503" s="265" t="s">
        <v>299</v>
      </c>
      <c r="E503" s="217" t="s">
        <v>620</v>
      </c>
      <c r="F503" s="217"/>
      <c r="G503" s="218"/>
      <c r="H503" s="217"/>
      <c r="I503" s="217" t="s">
        <v>185</v>
      </c>
      <c r="J503" s="218">
        <v>216605</v>
      </c>
      <c r="K503" s="218"/>
      <c r="L503" s="217"/>
      <c r="M503" s="217"/>
      <c r="N503" s="217"/>
      <c r="O503" s="217"/>
      <c r="P503" s="217"/>
      <c r="Q503" s="217"/>
      <c r="R503" s="217"/>
      <c r="S503" s="217"/>
      <c r="T503" s="217"/>
      <c r="U503" s="217"/>
      <c r="V503" s="217"/>
      <c r="W503" s="217"/>
      <c r="X503" s="217"/>
      <c r="Y503" s="217"/>
      <c r="Z503" s="217"/>
      <c r="AA503" s="217"/>
      <c r="AB503" s="217"/>
      <c r="AC503" s="217"/>
      <c r="AD503" s="217"/>
      <c r="AE503" s="217"/>
      <c r="AF503" s="217"/>
      <c r="AG503" s="217"/>
    </row>
    <row r="504" spans="1:33" s="37" customFormat="1" ht="15" hidden="1">
      <c r="A504" s="250"/>
      <c r="B504" s="217">
        <f>VLOOKUP(C504,Companies[],3,FALSE)</f>
        <v>0</v>
      </c>
      <c r="C504" s="221" t="s">
        <v>503</v>
      </c>
      <c r="D504" s="265" t="s">
        <v>299</v>
      </c>
      <c r="E504" s="217" t="s">
        <v>620</v>
      </c>
      <c r="F504" s="217"/>
      <c r="G504" s="218"/>
      <c r="H504" s="217"/>
      <c r="I504" s="217" t="s">
        <v>185</v>
      </c>
      <c r="J504" s="218">
        <v>6407</v>
      </c>
      <c r="K504" s="218"/>
      <c r="L504" s="217"/>
      <c r="M504" s="217"/>
      <c r="N504" s="217"/>
      <c r="O504" s="217"/>
      <c r="P504" s="217"/>
      <c r="Q504" s="217"/>
      <c r="R504" s="217"/>
      <c r="S504" s="217"/>
      <c r="T504" s="217"/>
      <c r="U504" s="217"/>
      <c r="V504" s="217"/>
      <c r="W504" s="217"/>
      <c r="X504" s="217"/>
      <c r="Y504" s="217"/>
      <c r="Z504" s="217"/>
      <c r="AA504" s="217"/>
      <c r="AB504" s="217"/>
      <c r="AC504" s="217"/>
      <c r="AD504" s="217"/>
      <c r="AE504" s="217"/>
      <c r="AF504" s="217"/>
      <c r="AG504" s="217"/>
    </row>
    <row r="505" spans="1:33" s="37" customFormat="1" ht="15" hidden="1">
      <c r="A505" s="252"/>
      <c r="B505" s="217">
        <f>VLOOKUP(C505,Companies[],3,FALSE)</f>
        <v>0</v>
      </c>
      <c r="C505" s="221" t="s">
        <v>453</v>
      </c>
      <c r="D505" s="221" t="s">
        <v>299</v>
      </c>
      <c r="E505" s="217" t="s">
        <v>620</v>
      </c>
      <c r="F505" s="217"/>
      <c r="G505" s="218"/>
      <c r="H505" s="217"/>
      <c r="I505" s="217" t="s">
        <v>89</v>
      </c>
      <c r="J505" s="218">
        <v>7732734680</v>
      </c>
      <c r="K505" s="218"/>
      <c r="L505" s="217"/>
      <c r="M505" s="217"/>
      <c r="N505" s="217"/>
      <c r="O505" s="217"/>
      <c r="P505" s="217"/>
      <c r="Q505" s="217"/>
      <c r="R505" s="217"/>
      <c r="S505" s="217"/>
      <c r="T505" s="217"/>
      <c r="U505" s="217"/>
      <c r="V505" s="217"/>
      <c r="W505" s="217"/>
      <c r="X505" s="217"/>
      <c r="Y505" s="217"/>
      <c r="Z505" s="217"/>
      <c r="AA505" s="217"/>
      <c r="AB505" s="217"/>
      <c r="AC505" s="217"/>
      <c r="AD505" s="217"/>
      <c r="AE505" s="217"/>
      <c r="AF505" s="217"/>
      <c r="AG505" s="217"/>
    </row>
    <row r="506" spans="1:33" s="37" customFormat="1" ht="15" hidden="1">
      <c r="A506" s="250"/>
      <c r="B506" s="217">
        <f>VLOOKUP(C506,Companies[],3,FALSE)</f>
        <v>0</v>
      </c>
      <c r="C506" s="221" t="s">
        <v>452</v>
      </c>
      <c r="D506" s="221" t="s">
        <v>299</v>
      </c>
      <c r="E506" s="217" t="s">
        <v>620</v>
      </c>
      <c r="F506" s="217"/>
      <c r="G506" s="218"/>
      <c r="H506" s="217"/>
      <c r="I506" s="217" t="s">
        <v>89</v>
      </c>
      <c r="J506" s="218">
        <v>5743515580</v>
      </c>
      <c r="K506" s="218"/>
      <c r="L506" s="217"/>
      <c r="M506" s="217"/>
      <c r="N506" s="217"/>
      <c r="O506" s="217"/>
      <c r="P506" s="217"/>
      <c r="Q506" s="217"/>
      <c r="R506" s="217"/>
      <c r="S506" s="217"/>
      <c r="T506" s="217"/>
      <c r="U506" s="217"/>
      <c r="V506" s="217"/>
      <c r="W506" s="217"/>
      <c r="X506" s="217"/>
      <c r="Y506" s="217"/>
      <c r="Z506" s="217"/>
      <c r="AA506" s="217"/>
      <c r="AB506" s="217"/>
      <c r="AC506" s="217"/>
      <c r="AD506" s="217"/>
      <c r="AE506" s="217"/>
      <c r="AF506" s="217"/>
      <c r="AG506" s="217"/>
    </row>
    <row r="507" spans="1:33" s="37" customFormat="1" ht="15" hidden="1">
      <c r="A507" s="249"/>
      <c r="B507" s="217">
        <f>VLOOKUP(C507,Companies[],3,FALSE)</f>
        <v>0</v>
      </c>
      <c r="C507" s="221" t="s">
        <v>482</v>
      </c>
      <c r="D507" s="265" t="s">
        <v>299</v>
      </c>
      <c r="E507" s="217" t="s">
        <v>620</v>
      </c>
      <c r="F507" s="217"/>
      <c r="G507" s="218"/>
      <c r="H507" s="217"/>
      <c r="I507" s="217" t="s">
        <v>89</v>
      </c>
      <c r="J507" s="218">
        <v>5743515580</v>
      </c>
      <c r="K507" s="218"/>
      <c r="L507" s="217"/>
      <c r="M507" s="217"/>
      <c r="N507" s="217"/>
      <c r="O507" s="217"/>
      <c r="P507" s="217"/>
      <c r="Q507" s="217"/>
      <c r="R507" s="217"/>
      <c r="S507" s="217"/>
      <c r="T507" s="217"/>
      <c r="U507" s="217"/>
      <c r="V507" s="217"/>
      <c r="W507" s="217"/>
      <c r="X507" s="217"/>
      <c r="Y507" s="217"/>
      <c r="Z507" s="217"/>
      <c r="AA507" s="217"/>
      <c r="AB507" s="217"/>
      <c r="AC507" s="217"/>
      <c r="AD507" s="217"/>
      <c r="AE507" s="217"/>
      <c r="AF507" s="217"/>
      <c r="AG507" s="217"/>
    </row>
    <row r="508" spans="1:33" s="37" customFormat="1" ht="15" hidden="1">
      <c r="A508" s="249"/>
      <c r="B508" s="217">
        <f>VLOOKUP(C508,Companies[],3,FALSE)</f>
        <v>0</v>
      </c>
      <c r="C508" s="221" t="s">
        <v>510</v>
      </c>
      <c r="D508" s="265" t="s">
        <v>299</v>
      </c>
      <c r="E508" s="217" t="s">
        <v>620</v>
      </c>
      <c r="F508" s="217"/>
      <c r="G508" s="218"/>
      <c r="H508" s="217"/>
      <c r="I508" s="217" t="s">
        <v>89</v>
      </c>
      <c r="J508" s="218">
        <v>5721638653</v>
      </c>
      <c r="K508" s="218"/>
      <c r="L508" s="217"/>
      <c r="M508" s="217"/>
      <c r="N508" s="217"/>
      <c r="O508" s="217"/>
      <c r="P508" s="217"/>
      <c r="Q508" s="217"/>
      <c r="R508" s="217"/>
      <c r="S508" s="217"/>
      <c r="T508" s="217"/>
      <c r="U508" s="217"/>
      <c r="V508" s="217"/>
      <c r="W508" s="217"/>
      <c r="X508" s="217"/>
      <c r="Y508" s="217"/>
      <c r="Z508" s="217"/>
      <c r="AA508" s="217"/>
      <c r="AB508" s="217"/>
      <c r="AC508" s="217"/>
      <c r="AD508" s="217"/>
      <c r="AE508" s="217"/>
      <c r="AF508" s="217"/>
      <c r="AG508" s="217"/>
    </row>
    <row r="509" spans="1:33" s="37" customFormat="1" ht="15" hidden="1">
      <c r="A509" s="249"/>
      <c r="B509" s="217">
        <f>VLOOKUP(C509,Companies[],3,FALSE)</f>
        <v>0</v>
      </c>
      <c r="C509" s="221" t="s">
        <v>538</v>
      </c>
      <c r="D509" s="265" t="s">
        <v>299</v>
      </c>
      <c r="E509" s="217" t="s">
        <v>620</v>
      </c>
      <c r="F509" s="217"/>
      <c r="G509" s="218"/>
      <c r="H509" s="217"/>
      <c r="I509" s="217" t="s">
        <v>89</v>
      </c>
      <c r="J509" s="218">
        <v>5713760673</v>
      </c>
      <c r="K509" s="218"/>
      <c r="L509" s="217"/>
      <c r="M509" s="217"/>
      <c r="N509" s="217"/>
      <c r="O509" s="217"/>
      <c r="P509" s="217"/>
      <c r="Q509" s="217"/>
      <c r="R509" s="217"/>
      <c r="S509" s="217"/>
      <c r="T509" s="217"/>
      <c r="U509" s="217"/>
      <c r="V509" s="217"/>
      <c r="W509" s="217"/>
      <c r="X509" s="217"/>
      <c r="Y509" s="217"/>
      <c r="Z509" s="217"/>
      <c r="AA509" s="217"/>
      <c r="AB509" s="217"/>
      <c r="AC509" s="217"/>
      <c r="AD509" s="217"/>
      <c r="AE509" s="217"/>
      <c r="AF509" s="217"/>
      <c r="AG509" s="217"/>
    </row>
    <row r="510" spans="1:33" s="37" customFormat="1" ht="15" hidden="1">
      <c r="A510" s="249"/>
      <c r="B510" s="217">
        <f>VLOOKUP(C510,Companies[],3,FALSE)</f>
        <v>0</v>
      </c>
      <c r="C510" s="221" t="s">
        <v>506</v>
      </c>
      <c r="D510" s="265" t="s">
        <v>299</v>
      </c>
      <c r="E510" s="217" t="s">
        <v>620</v>
      </c>
      <c r="F510" s="217"/>
      <c r="G510" s="218"/>
      <c r="H510" s="217"/>
      <c r="I510" s="217" t="s">
        <v>185</v>
      </c>
      <c r="J510" s="218">
        <v>427741800</v>
      </c>
      <c r="K510" s="218"/>
      <c r="L510" s="217"/>
      <c r="M510" s="217"/>
      <c r="N510" s="217"/>
      <c r="O510" s="217"/>
      <c r="P510" s="217"/>
      <c r="Q510" s="217"/>
      <c r="R510" s="217"/>
      <c r="S510" s="217"/>
      <c r="T510" s="217"/>
      <c r="U510" s="217"/>
      <c r="V510" s="217"/>
      <c r="W510" s="217"/>
      <c r="X510" s="217"/>
      <c r="Y510" s="217"/>
      <c r="Z510" s="217"/>
      <c r="AA510" s="217"/>
      <c r="AB510" s="217"/>
      <c r="AC510" s="217"/>
      <c r="AD510" s="217"/>
      <c r="AE510" s="217"/>
      <c r="AF510" s="217"/>
      <c r="AG510" s="217"/>
    </row>
    <row r="511" spans="1:33" s="37" customFormat="1" ht="15" hidden="1">
      <c r="A511" s="249"/>
      <c r="B511" s="217">
        <f>VLOOKUP(C511,Companies[],3,FALSE)</f>
        <v>0</v>
      </c>
      <c r="C511" s="221" t="s">
        <v>514</v>
      </c>
      <c r="D511" s="265" t="s">
        <v>299</v>
      </c>
      <c r="E511" s="217" t="s">
        <v>620</v>
      </c>
      <c r="F511" s="217"/>
      <c r="G511" s="218"/>
      <c r="H511" s="217"/>
      <c r="I511" s="217" t="s">
        <v>185</v>
      </c>
      <c r="J511" s="218">
        <v>1461021</v>
      </c>
      <c r="K511" s="218"/>
      <c r="L511" s="217"/>
      <c r="M511" s="217"/>
      <c r="N511" s="217"/>
      <c r="O511" s="217"/>
      <c r="P511" s="217"/>
      <c r="Q511" s="217"/>
      <c r="R511" s="217"/>
      <c r="S511" s="217"/>
      <c r="T511" s="217"/>
      <c r="U511" s="217"/>
      <c r="V511" s="217"/>
      <c r="W511" s="217"/>
      <c r="X511" s="217"/>
      <c r="Y511" s="217"/>
      <c r="Z511" s="217"/>
      <c r="AA511" s="217"/>
      <c r="AB511" s="217"/>
      <c r="AC511" s="217"/>
      <c r="AD511" s="217"/>
      <c r="AE511" s="217"/>
      <c r="AF511" s="217"/>
      <c r="AG511" s="217"/>
    </row>
    <row r="512" spans="1:33" s="37" customFormat="1" ht="15" hidden="1">
      <c r="A512" s="249"/>
      <c r="B512" s="217">
        <f>VLOOKUP(C512,Companies[],3,FALSE)</f>
        <v>0</v>
      </c>
      <c r="C512" s="221" t="s">
        <v>518</v>
      </c>
      <c r="D512" s="265" t="s">
        <v>299</v>
      </c>
      <c r="E512" s="217" t="s">
        <v>620</v>
      </c>
      <c r="F512" s="217"/>
      <c r="G512" s="218"/>
      <c r="H512" s="217"/>
      <c r="I512" s="217" t="s">
        <v>185</v>
      </c>
      <c r="J512" s="218">
        <v>4934866</v>
      </c>
      <c r="K512" s="218"/>
      <c r="L512" s="217"/>
      <c r="M512" s="217"/>
      <c r="N512" s="217"/>
      <c r="O512" s="217"/>
      <c r="P512" s="217"/>
      <c r="Q512" s="217"/>
      <c r="R512" s="217"/>
      <c r="S512" s="217"/>
      <c r="T512" s="217"/>
      <c r="U512" s="217"/>
      <c r="V512" s="217"/>
      <c r="W512" s="217"/>
      <c r="X512" s="217"/>
      <c r="Y512" s="217"/>
      <c r="Z512" s="217"/>
      <c r="AA512" s="217"/>
      <c r="AB512" s="217"/>
      <c r="AC512" s="217"/>
      <c r="AD512" s="217"/>
      <c r="AE512" s="217"/>
      <c r="AF512" s="217"/>
      <c r="AG512" s="217"/>
    </row>
    <row r="513" spans="1:33" s="37" customFormat="1" ht="15" hidden="1">
      <c r="A513" s="249"/>
      <c r="B513" s="217">
        <f>VLOOKUP(C513,Companies[],3,FALSE)</f>
        <v>0</v>
      </c>
      <c r="C513" s="221" t="s">
        <v>508</v>
      </c>
      <c r="D513" s="265" t="s">
        <v>299</v>
      </c>
      <c r="E513" s="217" t="s">
        <v>620</v>
      </c>
      <c r="F513" s="217"/>
      <c r="G513" s="218"/>
      <c r="H513" s="217"/>
      <c r="I513" s="217" t="s">
        <v>89</v>
      </c>
      <c r="J513" s="218">
        <v>5698264440</v>
      </c>
      <c r="K513" s="218"/>
      <c r="L513" s="217"/>
      <c r="M513" s="217"/>
      <c r="N513" s="217"/>
      <c r="O513" s="217"/>
      <c r="P513" s="217"/>
      <c r="Q513" s="217"/>
      <c r="R513" s="217"/>
      <c r="S513" s="217"/>
      <c r="T513" s="217"/>
      <c r="U513" s="217"/>
      <c r="V513" s="217"/>
      <c r="W513" s="217"/>
      <c r="X513" s="217"/>
      <c r="Y513" s="217"/>
      <c r="Z513" s="217"/>
      <c r="AA513" s="217"/>
      <c r="AB513" s="217"/>
      <c r="AC513" s="217"/>
      <c r="AD513" s="217"/>
      <c r="AE513" s="217"/>
      <c r="AF513" s="217"/>
      <c r="AG513" s="217"/>
    </row>
    <row r="514" spans="1:33" s="37" customFormat="1" ht="15" hidden="1">
      <c r="A514" s="249"/>
      <c r="B514" s="217">
        <f>VLOOKUP(C514,Companies[],3,FALSE)</f>
        <v>0</v>
      </c>
      <c r="C514" s="221" t="s">
        <v>560</v>
      </c>
      <c r="D514" s="265" t="s">
        <v>299</v>
      </c>
      <c r="E514" s="217" t="s">
        <v>620</v>
      </c>
      <c r="F514" s="217"/>
      <c r="G514" s="218"/>
      <c r="H514" s="217"/>
      <c r="I514" s="217" t="s">
        <v>89</v>
      </c>
      <c r="J514" s="218">
        <v>5672984758</v>
      </c>
      <c r="K514" s="218"/>
      <c r="L514" s="217"/>
      <c r="M514" s="217"/>
      <c r="N514" s="217"/>
      <c r="O514" s="217"/>
      <c r="P514" s="217"/>
      <c r="Q514" s="217"/>
      <c r="R514" s="217"/>
      <c r="S514" s="217"/>
      <c r="T514" s="217"/>
      <c r="U514" s="217"/>
      <c r="V514" s="217"/>
      <c r="W514" s="217"/>
      <c r="X514" s="217"/>
      <c r="Y514" s="217"/>
      <c r="Z514" s="217"/>
      <c r="AA514" s="217"/>
      <c r="AB514" s="217"/>
      <c r="AC514" s="217"/>
      <c r="AD514" s="217"/>
      <c r="AE514" s="217"/>
      <c r="AF514" s="217"/>
      <c r="AG514" s="217"/>
    </row>
    <row r="515" spans="1:33" s="37" customFormat="1" ht="15" hidden="1">
      <c r="A515" s="249"/>
      <c r="B515" s="217">
        <f>VLOOKUP(C515,Companies[],3,FALSE)</f>
        <v>0</v>
      </c>
      <c r="C515" s="221" t="s">
        <v>524</v>
      </c>
      <c r="D515" s="265" t="s">
        <v>299</v>
      </c>
      <c r="E515" s="217" t="s">
        <v>620</v>
      </c>
      <c r="F515" s="217"/>
      <c r="G515" s="218"/>
      <c r="H515" s="217"/>
      <c r="I515" s="217" t="s">
        <v>185</v>
      </c>
      <c r="J515" s="218">
        <v>17678098</v>
      </c>
      <c r="K515" s="218"/>
      <c r="L515" s="217"/>
      <c r="M515" s="217"/>
      <c r="N515" s="217"/>
      <c r="O515" s="217"/>
      <c r="P515" s="217"/>
      <c r="Q515" s="217"/>
      <c r="R515" s="217"/>
      <c r="S515" s="217"/>
      <c r="T515" s="217"/>
      <c r="U515" s="217"/>
      <c r="V515" s="217"/>
      <c r="W515" s="217"/>
      <c r="X515" s="217"/>
      <c r="Y515" s="217"/>
      <c r="Z515" s="217"/>
      <c r="AA515" s="217"/>
      <c r="AB515" s="217"/>
      <c r="AC515" s="217"/>
      <c r="AD515" s="217"/>
      <c r="AE515" s="217"/>
      <c r="AF515" s="217"/>
      <c r="AG515" s="217"/>
    </row>
    <row r="516" spans="1:33" s="37" customFormat="1" ht="15" hidden="1">
      <c r="A516" s="249"/>
      <c r="B516" s="217">
        <f>VLOOKUP(C516,Companies[],3,FALSE)</f>
        <v>0</v>
      </c>
      <c r="C516" s="220" t="s">
        <v>358</v>
      </c>
      <c r="D516" s="217" t="s">
        <v>299</v>
      </c>
      <c r="E516" s="217" t="s">
        <v>668</v>
      </c>
      <c r="F516" s="217"/>
      <c r="G516" s="218"/>
      <c r="H516" s="217"/>
      <c r="I516" s="217" t="s">
        <v>89</v>
      </c>
      <c r="J516" s="218">
        <v>4319668173</v>
      </c>
      <c r="K516" s="217"/>
      <c r="L516" s="217"/>
      <c r="M516" s="217"/>
      <c r="N516" s="217"/>
      <c r="O516" s="217"/>
      <c r="P516" s="217"/>
      <c r="Q516" s="217"/>
      <c r="R516" s="217"/>
      <c r="S516" s="217"/>
      <c r="T516" s="217"/>
      <c r="U516" s="217"/>
      <c r="V516" s="217"/>
      <c r="W516" s="217"/>
      <c r="X516" s="217"/>
      <c r="Y516" s="217"/>
      <c r="Z516" s="217"/>
      <c r="AA516" s="217"/>
      <c r="AB516" s="217"/>
      <c r="AC516" s="217"/>
      <c r="AD516" s="217"/>
      <c r="AE516" s="217"/>
      <c r="AF516" s="217"/>
      <c r="AG516" s="217"/>
    </row>
    <row r="517" spans="1:33" s="37" customFormat="1" ht="15" hidden="1">
      <c r="A517" s="249"/>
      <c r="B517" s="217">
        <f>VLOOKUP(C517,Companies[],3,FALSE)</f>
        <v>0</v>
      </c>
      <c r="C517" s="221" t="s">
        <v>544</v>
      </c>
      <c r="D517" s="265" t="s">
        <v>299</v>
      </c>
      <c r="E517" s="217" t="s">
        <v>620</v>
      </c>
      <c r="F517" s="217"/>
      <c r="G517" s="218"/>
      <c r="H517" s="217"/>
      <c r="I517" s="217" t="s">
        <v>89</v>
      </c>
      <c r="J517" s="218">
        <v>3454012317</v>
      </c>
      <c r="K517" s="218"/>
      <c r="L517" s="217"/>
      <c r="M517" s="217"/>
      <c r="N517" s="217"/>
      <c r="O517" s="217"/>
      <c r="P517" s="217"/>
      <c r="Q517" s="217"/>
      <c r="R517" s="217"/>
      <c r="S517" s="217"/>
      <c r="T517" s="217"/>
      <c r="U517" s="217"/>
      <c r="V517" s="217"/>
      <c r="W517" s="217"/>
      <c r="X517" s="217"/>
      <c r="Y517" s="217"/>
      <c r="Z517" s="217"/>
      <c r="AA517" s="217"/>
      <c r="AB517" s="217"/>
      <c r="AC517" s="217"/>
      <c r="AD517" s="217"/>
      <c r="AE517" s="217"/>
      <c r="AF517" s="217"/>
      <c r="AG517" s="217"/>
    </row>
    <row r="518" spans="1:33" s="37" customFormat="1" ht="15" hidden="1">
      <c r="A518" s="251"/>
      <c r="B518" s="217">
        <f>VLOOKUP(C518,Companies[],3,FALSE)</f>
        <v>0</v>
      </c>
      <c r="C518" s="221" t="s">
        <v>550</v>
      </c>
      <c r="D518" s="265" t="s">
        <v>299</v>
      </c>
      <c r="E518" s="217" t="s">
        <v>620</v>
      </c>
      <c r="F518" s="217"/>
      <c r="G518" s="218"/>
      <c r="H518" s="217"/>
      <c r="I518" s="217" t="s">
        <v>89</v>
      </c>
      <c r="J518" s="218">
        <v>1598000000</v>
      </c>
      <c r="K518" s="218"/>
      <c r="L518" s="217"/>
      <c r="M518" s="217"/>
      <c r="N518" s="217"/>
      <c r="O518" s="217"/>
      <c r="P518" s="217"/>
      <c r="Q518" s="217"/>
      <c r="R518" s="217"/>
      <c r="S518" s="217"/>
      <c r="T518" s="217"/>
      <c r="U518" s="217"/>
      <c r="V518" s="217"/>
      <c r="W518" s="217"/>
      <c r="X518" s="217"/>
      <c r="Y518" s="217"/>
      <c r="Z518" s="217"/>
      <c r="AA518" s="217"/>
      <c r="AB518" s="217"/>
      <c r="AC518" s="217"/>
      <c r="AD518" s="217"/>
      <c r="AE518" s="217"/>
      <c r="AF518" s="217"/>
      <c r="AG518" s="217"/>
    </row>
    <row r="519" spans="1:33" s="37" customFormat="1" ht="15" hidden="1">
      <c r="A519" s="251"/>
      <c r="B519" s="217">
        <f>VLOOKUP(C519,Companies[],3,FALSE)</f>
        <v>0</v>
      </c>
      <c r="C519" s="221" t="s">
        <v>532</v>
      </c>
      <c r="D519" s="265" t="s">
        <v>299</v>
      </c>
      <c r="E519" s="217" t="s">
        <v>620</v>
      </c>
      <c r="F519" s="217"/>
      <c r="G519" s="218"/>
      <c r="H519" s="217"/>
      <c r="I519" s="217" t="s">
        <v>185</v>
      </c>
      <c r="J519" s="218">
        <v>28479000</v>
      </c>
      <c r="K519" s="218"/>
      <c r="L519" s="217"/>
      <c r="M519" s="217"/>
      <c r="N519" s="217"/>
      <c r="O519" s="217"/>
      <c r="P519" s="217"/>
      <c r="Q519" s="217"/>
      <c r="R519" s="217"/>
      <c r="S519" s="217"/>
      <c r="T519" s="217"/>
      <c r="U519" s="217"/>
      <c r="V519" s="217"/>
      <c r="W519" s="217"/>
      <c r="X519" s="217"/>
      <c r="Y519" s="217"/>
      <c r="Z519" s="217"/>
      <c r="AA519" s="217"/>
      <c r="AB519" s="217"/>
      <c r="AC519" s="217"/>
      <c r="AD519" s="217"/>
      <c r="AE519" s="217"/>
      <c r="AF519" s="217"/>
      <c r="AG519" s="217"/>
    </row>
    <row r="520" spans="1:33" s="37" customFormat="1" ht="15" hidden="1">
      <c r="A520" s="249"/>
      <c r="B520" s="217">
        <f>VLOOKUP(C520,Companies[],3,FALSE)</f>
        <v>0</v>
      </c>
      <c r="C520" s="221" t="s">
        <v>534</v>
      </c>
      <c r="D520" s="265" t="s">
        <v>299</v>
      </c>
      <c r="E520" s="217" t="s">
        <v>620</v>
      </c>
      <c r="F520" s="217"/>
      <c r="G520" s="218"/>
      <c r="H520" s="217"/>
      <c r="I520" s="217" t="s">
        <v>185</v>
      </c>
      <c r="J520" s="218">
        <v>17066957</v>
      </c>
      <c r="K520" s="218"/>
      <c r="L520" s="217"/>
      <c r="M520" s="217"/>
      <c r="N520" s="217"/>
      <c r="O520" s="217"/>
      <c r="P520" s="217"/>
      <c r="Q520" s="217"/>
      <c r="R520" s="217"/>
      <c r="S520" s="217"/>
      <c r="T520" s="217"/>
      <c r="U520" s="217"/>
      <c r="V520" s="217"/>
      <c r="W520" s="217"/>
      <c r="X520" s="217"/>
      <c r="Y520" s="217"/>
      <c r="Z520" s="217"/>
      <c r="AA520" s="217"/>
      <c r="AB520" s="217"/>
      <c r="AC520" s="217"/>
      <c r="AD520" s="217"/>
      <c r="AE520" s="217"/>
      <c r="AF520" s="217"/>
      <c r="AG520" s="217"/>
    </row>
    <row r="521" spans="1:33" s="37" customFormat="1" ht="15" hidden="1">
      <c r="A521" s="249"/>
      <c r="B521" s="217">
        <f>VLOOKUP(C521,Companies[],3,FALSE)</f>
        <v>0</v>
      </c>
      <c r="C521" s="221" t="s">
        <v>537</v>
      </c>
      <c r="D521" s="265" t="s">
        <v>299</v>
      </c>
      <c r="E521" s="217" t="s">
        <v>620</v>
      </c>
      <c r="F521" s="217"/>
      <c r="G521" s="218"/>
      <c r="H521" s="217"/>
      <c r="I521" s="217" t="s">
        <v>185</v>
      </c>
      <c r="J521" s="218">
        <v>2174347</v>
      </c>
      <c r="K521" s="218"/>
      <c r="L521" s="217"/>
      <c r="M521" s="217"/>
      <c r="N521" s="217"/>
      <c r="O521" s="217"/>
      <c r="P521" s="217"/>
      <c r="Q521" s="217"/>
      <c r="R521" s="217"/>
      <c r="S521" s="217"/>
      <c r="T521" s="217"/>
      <c r="U521" s="217"/>
      <c r="V521" s="217"/>
      <c r="W521" s="217"/>
      <c r="X521" s="217"/>
      <c r="Y521" s="217"/>
      <c r="Z521" s="217"/>
      <c r="AA521" s="217"/>
      <c r="AB521" s="217"/>
      <c r="AC521" s="217"/>
      <c r="AD521" s="217"/>
      <c r="AE521" s="217"/>
      <c r="AF521" s="217"/>
      <c r="AG521" s="217"/>
    </row>
    <row r="522" spans="1:33" s="37" customFormat="1" ht="15" hidden="1">
      <c r="A522" s="249"/>
      <c r="B522" s="217">
        <f>VLOOKUP(C522,Companies[],3,FALSE)</f>
        <v>0</v>
      </c>
      <c r="C522" s="221" t="s">
        <v>539</v>
      </c>
      <c r="D522" s="265" t="s">
        <v>299</v>
      </c>
      <c r="E522" s="217" t="s">
        <v>620</v>
      </c>
      <c r="F522" s="217"/>
      <c r="G522" s="218"/>
      <c r="H522" s="217"/>
      <c r="I522" s="217" t="s">
        <v>185</v>
      </c>
      <c r="J522" s="218">
        <v>21369063</v>
      </c>
      <c r="K522" s="218"/>
      <c r="L522" s="217"/>
      <c r="M522" s="217"/>
      <c r="N522" s="217"/>
      <c r="O522" s="217"/>
      <c r="P522" s="217"/>
      <c r="Q522" s="217"/>
      <c r="R522" s="217"/>
      <c r="S522" s="217"/>
      <c r="T522" s="217"/>
      <c r="U522" s="217"/>
      <c r="V522" s="217"/>
      <c r="W522" s="217"/>
      <c r="X522" s="217"/>
      <c r="Y522" s="217"/>
      <c r="Z522" s="217"/>
      <c r="AA522" s="217"/>
      <c r="AB522" s="217"/>
      <c r="AC522" s="217"/>
      <c r="AD522" s="217"/>
      <c r="AE522" s="217"/>
      <c r="AF522" s="217"/>
      <c r="AG522" s="217"/>
    </row>
    <row r="523" spans="1:33" s="37" customFormat="1" ht="15" hidden="1">
      <c r="A523" s="249"/>
      <c r="B523" s="217">
        <f>VLOOKUP(C523,Companies[],3,FALSE)</f>
        <v>0</v>
      </c>
      <c r="C523" s="221" t="s">
        <v>542</v>
      </c>
      <c r="D523" s="265" t="s">
        <v>299</v>
      </c>
      <c r="E523" s="217" t="s">
        <v>620</v>
      </c>
      <c r="F523" s="217"/>
      <c r="G523" s="218"/>
      <c r="H523" s="217"/>
      <c r="I523" s="217" t="s">
        <v>185</v>
      </c>
      <c r="J523" s="218">
        <v>1517815</v>
      </c>
      <c r="K523" s="218"/>
      <c r="L523" s="217"/>
      <c r="M523" s="217"/>
      <c r="N523" s="217"/>
      <c r="O523" s="217"/>
      <c r="P523" s="217"/>
      <c r="Q523" s="217"/>
      <c r="R523" s="217"/>
      <c r="S523" s="217"/>
      <c r="T523" s="217"/>
      <c r="U523" s="217"/>
      <c r="V523" s="217"/>
      <c r="W523" s="217"/>
      <c r="X523" s="217"/>
      <c r="Y523" s="217"/>
      <c r="Z523" s="217"/>
      <c r="AA523" s="217"/>
      <c r="AB523" s="217"/>
      <c r="AC523" s="217"/>
      <c r="AD523" s="217"/>
      <c r="AE523" s="217"/>
      <c r="AF523" s="217"/>
      <c r="AG523" s="217"/>
    </row>
    <row r="524" spans="1:33" s="37" customFormat="1" ht="15" hidden="1">
      <c r="A524" s="249"/>
      <c r="B524" s="217">
        <f>VLOOKUP(C524,Companies[],3,FALSE)</f>
        <v>0</v>
      </c>
      <c r="C524" s="221" t="s">
        <v>453</v>
      </c>
      <c r="D524" s="221" t="s">
        <v>299</v>
      </c>
      <c r="E524" s="217" t="s">
        <v>620</v>
      </c>
      <c r="F524" s="217"/>
      <c r="G524" s="218"/>
      <c r="H524" s="217"/>
      <c r="I524" s="217" t="s">
        <v>89</v>
      </c>
      <c r="J524" s="218">
        <v>838010732</v>
      </c>
      <c r="K524" s="218"/>
      <c r="L524" s="217"/>
      <c r="M524" s="217"/>
      <c r="N524" s="217"/>
      <c r="O524" s="217"/>
      <c r="P524" s="217"/>
      <c r="Q524" s="217"/>
      <c r="R524" s="217"/>
      <c r="S524" s="217"/>
      <c r="T524" s="217"/>
      <c r="U524" s="217"/>
      <c r="V524" s="217"/>
      <c r="W524" s="217"/>
      <c r="X524" s="217"/>
      <c r="Y524" s="217"/>
      <c r="Z524" s="217"/>
      <c r="AA524" s="217"/>
      <c r="AB524" s="217"/>
      <c r="AC524" s="217"/>
      <c r="AD524" s="217"/>
      <c r="AE524" s="217"/>
      <c r="AF524" s="217"/>
      <c r="AG524" s="217"/>
    </row>
    <row r="525" spans="1:33" s="37" customFormat="1" ht="15" hidden="1">
      <c r="A525" s="249"/>
      <c r="B525" s="217">
        <f>VLOOKUP(C525,Companies[],3,FALSE)</f>
        <v>0</v>
      </c>
      <c r="C525" s="221" t="s">
        <v>484</v>
      </c>
      <c r="D525" s="265" t="s">
        <v>299</v>
      </c>
      <c r="E525" s="217" t="s">
        <v>620</v>
      </c>
      <c r="F525" s="217"/>
      <c r="G525" s="218"/>
      <c r="H525" s="217"/>
      <c r="I525" s="217" t="s">
        <v>89</v>
      </c>
      <c r="J525" s="218">
        <v>838010732</v>
      </c>
      <c r="K525" s="218"/>
      <c r="L525" s="217"/>
      <c r="M525" s="217"/>
      <c r="N525" s="217"/>
      <c r="O525" s="217"/>
      <c r="P525" s="217"/>
      <c r="Q525" s="217"/>
      <c r="R525" s="217"/>
      <c r="S525" s="217"/>
      <c r="T525" s="217"/>
      <c r="U525" s="217"/>
      <c r="V525" s="217"/>
      <c r="W525" s="217"/>
      <c r="X525" s="217"/>
      <c r="Y525" s="217"/>
      <c r="Z525" s="217"/>
      <c r="AA525" s="217"/>
      <c r="AB525" s="217"/>
      <c r="AC525" s="217"/>
      <c r="AD525" s="217"/>
      <c r="AE525" s="217"/>
      <c r="AF525" s="217"/>
      <c r="AG525" s="217"/>
    </row>
    <row r="526" spans="1:33" s="37" customFormat="1" ht="15" hidden="1">
      <c r="A526" s="249"/>
      <c r="B526" s="217">
        <f>VLOOKUP(C526,Companies[],3,FALSE)</f>
        <v>0</v>
      </c>
      <c r="C526" s="221" t="s">
        <v>546</v>
      </c>
      <c r="D526" s="265" t="s">
        <v>299</v>
      </c>
      <c r="E526" s="217" t="s">
        <v>620</v>
      </c>
      <c r="F526" s="217"/>
      <c r="G526" s="218"/>
      <c r="H526" s="217"/>
      <c r="I526" s="217" t="s">
        <v>185</v>
      </c>
      <c r="J526" s="218">
        <v>1790739</v>
      </c>
      <c r="K526" s="218"/>
      <c r="L526" s="217"/>
      <c r="M526" s="217"/>
      <c r="N526" s="217"/>
      <c r="O526" s="217"/>
      <c r="P526" s="217"/>
      <c r="Q526" s="217"/>
      <c r="R526" s="217"/>
      <c r="S526" s="217"/>
      <c r="T526" s="217"/>
      <c r="U526" s="217"/>
      <c r="V526" s="217"/>
      <c r="W526" s="217"/>
      <c r="X526" s="217"/>
      <c r="Y526" s="217"/>
      <c r="Z526" s="217"/>
      <c r="AA526" s="217"/>
      <c r="AB526" s="217"/>
      <c r="AC526" s="217"/>
      <c r="AD526" s="217"/>
      <c r="AE526" s="217"/>
      <c r="AF526" s="217"/>
      <c r="AG526" s="217"/>
    </row>
    <row r="527" spans="1:33" s="37" customFormat="1" ht="15" hidden="1">
      <c r="A527" s="249"/>
      <c r="B527" s="217">
        <f>VLOOKUP(C527,Companies[],3,FALSE)</f>
        <v>0</v>
      </c>
      <c r="C527" s="221" t="s">
        <v>547</v>
      </c>
      <c r="D527" s="265" t="s">
        <v>299</v>
      </c>
      <c r="E527" s="217" t="s">
        <v>620</v>
      </c>
      <c r="F527" s="217"/>
      <c r="G527" s="218"/>
      <c r="H527" s="217"/>
      <c r="I527" s="217" t="s">
        <v>185</v>
      </c>
      <c r="J527" s="218">
        <v>2904301</v>
      </c>
      <c r="K527" s="218"/>
      <c r="L527" s="217"/>
      <c r="M527" s="217"/>
      <c r="N527" s="217"/>
      <c r="O527" s="217"/>
      <c r="P527" s="217"/>
      <c r="Q527" s="217"/>
      <c r="R527" s="217"/>
      <c r="S527" s="217"/>
      <c r="T527" s="217"/>
      <c r="U527" s="217"/>
      <c r="V527" s="217"/>
      <c r="W527" s="217"/>
      <c r="X527" s="217"/>
      <c r="Y527" s="217"/>
      <c r="Z527" s="217"/>
      <c r="AA527" s="217"/>
      <c r="AB527" s="217"/>
      <c r="AC527" s="217"/>
      <c r="AD527" s="217"/>
      <c r="AE527" s="217"/>
      <c r="AF527" s="217"/>
      <c r="AG527" s="217"/>
    </row>
    <row r="528" spans="1:33" s="37" customFormat="1" ht="15" hidden="1">
      <c r="A528" s="249"/>
      <c r="B528" s="217">
        <f>VLOOKUP(C528,Companies[],3,FALSE)</f>
        <v>0</v>
      </c>
      <c r="C528" s="221" t="s">
        <v>562</v>
      </c>
      <c r="D528" s="265" t="s">
        <v>299</v>
      </c>
      <c r="E528" s="217" t="s">
        <v>620</v>
      </c>
      <c r="F528" s="217"/>
      <c r="G528" s="218"/>
      <c r="H528" s="217"/>
      <c r="I528" s="217" t="s">
        <v>89</v>
      </c>
      <c r="J528" s="218">
        <v>415561760</v>
      </c>
      <c r="K528" s="218"/>
      <c r="L528" s="217"/>
      <c r="M528" s="217"/>
      <c r="N528" s="217"/>
      <c r="O528" s="217"/>
      <c r="P528" s="217"/>
      <c r="Q528" s="217"/>
      <c r="R528" s="217"/>
      <c r="S528" s="217"/>
      <c r="T528" s="217"/>
      <c r="U528" s="217"/>
      <c r="V528" s="217"/>
      <c r="W528" s="217"/>
      <c r="X528" s="217"/>
      <c r="Y528" s="217"/>
      <c r="Z528" s="217"/>
      <c r="AA528" s="217"/>
      <c r="AB528" s="217"/>
      <c r="AC528" s="217"/>
      <c r="AD528" s="217"/>
      <c r="AE528" s="217"/>
      <c r="AF528" s="217"/>
      <c r="AG528" s="217"/>
    </row>
    <row r="529" spans="1:33" s="37" customFormat="1" ht="15" hidden="1">
      <c r="A529" s="249"/>
      <c r="B529" s="217">
        <f>VLOOKUP(C529,Companies[],3,FALSE)</f>
        <v>0</v>
      </c>
      <c r="C529" s="221" t="s">
        <v>554</v>
      </c>
      <c r="D529" s="265" t="s">
        <v>299</v>
      </c>
      <c r="E529" s="217" t="s">
        <v>620</v>
      </c>
      <c r="F529" s="217"/>
      <c r="G529" s="218"/>
      <c r="H529" s="217"/>
      <c r="I529" s="217" t="s">
        <v>89</v>
      </c>
      <c r="J529" s="218">
        <v>338722711</v>
      </c>
      <c r="K529" s="218"/>
      <c r="L529" s="217"/>
      <c r="M529" s="217"/>
      <c r="N529" s="217"/>
      <c r="O529" s="217"/>
      <c r="P529" s="217"/>
      <c r="Q529" s="217"/>
      <c r="R529" s="217"/>
      <c r="S529" s="217"/>
      <c r="T529" s="217"/>
      <c r="U529" s="217"/>
      <c r="V529" s="217"/>
      <c r="W529" s="217"/>
      <c r="X529" s="217"/>
      <c r="Y529" s="217"/>
      <c r="Z529" s="217"/>
      <c r="AA529" s="217"/>
      <c r="AB529" s="217"/>
      <c r="AC529" s="217"/>
      <c r="AD529" s="217"/>
      <c r="AE529" s="217"/>
      <c r="AF529" s="217"/>
      <c r="AG529" s="217"/>
    </row>
    <row r="530" spans="1:33" s="37" customFormat="1" ht="15" hidden="1">
      <c r="A530" s="249"/>
      <c r="B530" s="217">
        <f>VLOOKUP(C530,Companies[],3,FALSE)</f>
        <v>0</v>
      </c>
      <c r="C530" s="221" t="s">
        <v>503</v>
      </c>
      <c r="D530" s="265" t="s">
        <v>299</v>
      </c>
      <c r="E530" s="217" t="s">
        <v>620</v>
      </c>
      <c r="F530" s="217"/>
      <c r="G530" s="218"/>
      <c r="H530" s="217"/>
      <c r="I530" s="217" t="s">
        <v>89</v>
      </c>
      <c r="J530" s="218">
        <v>91422354</v>
      </c>
      <c r="K530" s="218"/>
      <c r="L530" s="217"/>
      <c r="M530" s="217"/>
      <c r="N530" s="217"/>
      <c r="O530" s="217"/>
      <c r="P530" s="217"/>
      <c r="Q530" s="217"/>
      <c r="R530" s="217"/>
      <c r="S530" s="217"/>
      <c r="T530" s="217"/>
      <c r="U530" s="217"/>
      <c r="V530" s="217"/>
      <c r="W530" s="217"/>
      <c r="X530" s="217"/>
      <c r="Y530" s="217"/>
      <c r="Z530" s="217"/>
      <c r="AA530" s="217"/>
      <c r="AB530" s="217"/>
      <c r="AC530" s="217"/>
      <c r="AD530" s="217"/>
      <c r="AE530" s="217"/>
      <c r="AF530" s="217"/>
      <c r="AG530" s="217"/>
    </row>
    <row r="531" spans="1:33" s="37" customFormat="1" ht="15" hidden="1">
      <c r="A531" s="249"/>
      <c r="B531" s="217">
        <f>VLOOKUP(C531,Companies[],3,FALSE)</f>
        <v>0</v>
      </c>
      <c r="C531" s="221" t="s">
        <v>532</v>
      </c>
      <c r="D531" s="265" t="s">
        <v>299</v>
      </c>
      <c r="E531" s="217" t="s">
        <v>620</v>
      </c>
      <c r="F531" s="217"/>
      <c r="G531" s="218"/>
      <c r="H531" s="217"/>
      <c r="I531" s="217" t="s">
        <v>89</v>
      </c>
      <c r="J531" s="218">
        <v>28479000</v>
      </c>
      <c r="K531" s="218"/>
      <c r="L531" s="217"/>
      <c r="M531" s="217"/>
      <c r="N531" s="217"/>
      <c r="O531" s="217"/>
      <c r="P531" s="217"/>
      <c r="Q531" s="217"/>
      <c r="R531" s="217"/>
      <c r="S531" s="217"/>
      <c r="T531" s="217"/>
      <c r="U531" s="217"/>
      <c r="V531" s="217"/>
      <c r="W531" s="217"/>
      <c r="X531" s="217"/>
      <c r="Y531" s="217"/>
      <c r="Z531" s="217"/>
      <c r="AA531" s="217"/>
      <c r="AB531" s="217"/>
      <c r="AC531" s="217"/>
      <c r="AD531" s="217"/>
      <c r="AE531" s="217"/>
      <c r="AF531" s="217"/>
      <c r="AG531" s="217"/>
    </row>
    <row r="532" spans="1:33" s="37" customFormat="1" ht="15" hidden="1">
      <c r="A532" s="249"/>
      <c r="B532" s="217">
        <f>VLOOKUP(C532,Companies[],3,FALSE)</f>
        <v>0</v>
      </c>
      <c r="C532" s="221" t="s">
        <v>502</v>
      </c>
      <c r="D532" s="265" t="s">
        <v>299</v>
      </c>
      <c r="E532" s="217" t="s">
        <v>620</v>
      </c>
      <c r="F532" s="217"/>
      <c r="G532" s="218"/>
      <c r="H532" s="217"/>
      <c r="I532" s="217" t="s">
        <v>89</v>
      </c>
      <c r="J532" s="218">
        <v>667668</v>
      </c>
      <c r="K532" s="218"/>
      <c r="L532" s="217"/>
      <c r="M532" s="217"/>
      <c r="N532" s="217"/>
      <c r="O532" s="217"/>
      <c r="P532" s="217"/>
      <c r="Q532" s="217"/>
      <c r="R532" s="217"/>
      <c r="S532" s="217"/>
      <c r="T532" s="217"/>
      <c r="U532" s="217"/>
      <c r="V532" s="217"/>
      <c r="W532" s="217"/>
      <c r="X532" s="217"/>
      <c r="Y532" s="217"/>
      <c r="Z532" s="217"/>
      <c r="AA532" s="217"/>
      <c r="AB532" s="217"/>
      <c r="AC532" s="217"/>
      <c r="AD532" s="217"/>
      <c r="AE532" s="217"/>
      <c r="AF532" s="217"/>
      <c r="AG532" s="217"/>
    </row>
    <row r="533" spans="1:33" s="37" customFormat="1" ht="15" hidden="1">
      <c r="A533" s="249"/>
      <c r="B533" s="217">
        <f>VLOOKUP(C533,Companies[],3,FALSE)</f>
        <v>0</v>
      </c>
      <c r="C533" s="221" t="s">
        <v>562</v>
      </c>
      <c r="D533" s="265" t="s">
        <v>299</v>
      </c>
      <c r="E533" s="217" t="s">
        <v>620</v>
      </c>
      <c r="F533" s="217"/>
      <c r="G533" s="218"/>
      <c r="H533" s="217"/>
      <c r="I533" s="217" t="s">
        <v>185</v>
      </c>
      <c r="J533" s="218">
        <v>688645</v>
      </c>
      <c r="K533" s="218"/>
      <c r="L533" s="217"/>
      <c r="M533" s="217"/>
      <c r="N533" s="217"/>
      <c r="O533" s="217"/>
      <c r="P533" s="217"/>
      <c r="Q533" s="217"/>
      <c r="R533" s="217"/>
      <c r="S533" s="217"/>
      <c r="T533" s="217"/>
      <c r="U533" s="217"/>
      <c r="V533" s="217"/>
      <c r="W533" s="217"/>
      <c r="X533" s="217"/>
      <c r="Y533" s="217"/>
      <c r="Z533" s="217"/>
      <c r="AA533" s="217"/>
      <c r="AB533" s="217"/>
      <c r="AC533" s="217"/>
      <c r="AD533" s="217"/>
      <c r="AE533" s="217"/>
      <c r="AF533" s="217"/>
      <c r="AG533" s="217"/>
    </row>
    <row r="534" spans="1:33" s="37" customFormat="1" ht="15" hidden="1">
      <c r="A534" s="249"/>
      <c r="B534" s="217">
        <f>VLOOKUP(C534,Companies[],3,FALSE)</f>
        <v>0</v>
      </c>
      <c r="C534" s="221" t="s">
        <v>556</v>
      </c>
      <c r="D534" s="265" t="s">
        <v>299</v>
      </c>
      <c r="E534" s="217" t="s">
        <v>620</v>
      </c>
      <c r="F534" s="217"/>
      <c r="G534" s="218"/>
      <c r="H534" s="217"/>
      <c r="I534" s="217" t="s">
        <v>185</v>
      </c>
      <c r="J534" s="218">
        <v>14612492</v>
      </c>
      <c r="K534" s="218"/>
      <c r="L534" s="217"/>
      <c r="M534" s="217"/>
      <c r="N534" s="217"/>
      <c r="O534" s="217"/>
      <c r="P534" s="217"/>
      <c r="Q534" s="217"/>
      <c r="R534" s="217"/>
      <c r="S534" s="217"/>
      <c r="T534" s="217"/>
      <c r="U534" s="217"/>
      <c r="V534" s="217"/>
      <c r="W534" s="217"/>
      <c r="X534" s="217"/>
      <c r="Y534" s="217"/>
      <c r="Z534" s="217"/>
      <c r="AA534" s="217"/>
      <c r="AB534" s="217"/>
      <c r="AC534" s="217"/>
      <c r="AD534" s="217"/>
      <c r="AE534" s="217"/>
      <c r="AF534" s="217"/>
      <c r="AG534" s="217"/>
    </row>
    <row r="535" spans="1:33" s="37" customFormat="1" ht="15" hidden="1">
      <c r="A535" s="249"/>
      <c r="B535" s="217">
        <f>VLOOKUP(C535,Companies[],3,FALSE)</f>
        <v>0</v>
      </c>
      <c r="C535" s="221" t="s">
        <v>557</v>
      </c>
      <c r="D535" s="265" t="s">
        <v>299</v>
      </c>
      <c r="E535" s="217" t="s">
        <v>620</v>
      </c>
      <c r="F535" s="217"/>
      <c r="G535" s="218"/>
      <c r="H535" s="217"/>
      <c r="I535" s="217" t="s">
        <v>185</v>
      </c>
      <c r="J535" s="218">
        <v>66502387</v>
      </c>
      <c r="K535" s="218"/>
      <c r="L535" s="217"/>
      <c r="M535" s="217"/>
      <c r="N535" s="217"/>
      <c r="O535" s="217"/>
      <c r="P535" s="217"/>
      <c r="Q535" s="217"/>
      <c r="R535" s="217"/>
      <c r="S535" s="217"/>
      <c r="T535" s="217"/>
      <c r="U535" s="217"/>
      <c r="V535" s="217"/>
      <c r="W535" s="217"/>
      <c r="X535" s="217"/>
      <c r="Y535" s="217"/>
      <c r="Z535" s="217"/>
      <c r="AA535" s="217"/>
      <c r="AB535" s="217"/>
      <c r="AC535" s="217"/>
      <c r="AD535" s="217"/>
      <c r="AE535" s="217"/>
      <c r="AF535" s="217"/>
      <c r="AG535" s="217"/>
    </row>
    <row r="536" spans="1:33" s="37" customFormat="1" ht="15" hidden="1">
      <c r="A536" s="253"/>
      <c r="B536" s="217">
        <f>VLOOKUP(C536,Companies[],3,FALSE)</f>
        <v>0</v>
      </c>
      <c r="C536" s="221" t="s">
        <v>430</v>
      </c>
      <c r="D536" s="217" t="s">
        <v>300</v>
      </c>
      <c r="E536" s="217" t="s">
        <v>622</v>
      </c>
      <c r="F536" s="217"/>
      <c r="G536" s="218"/>
      <c r="H536" s="217"/>
      <c r="I536" s="217" t="s">
        <v>89</v>
      </c>
      <c r="J536" s="219">
        <v>467227611178</v>
      </c>
      <c r="K536" s="218"/>
      <c r="L536" s="217"/>
      <c r="M536" s="217"/>
      <c r="N536" s="217"/>
      <c r="O536" s="217"/>
      <c r="P536" s="217"/>
      <c r="Q536" s="217"/>
      <c r="R536" s="217"/>
      <c r="S536" s="217"/>
      <c r="T536" s="217"/>
      <c r="U536" s="217"/>
      <c r="V536" s="217"/>
      <c r="W536" s="217"/>
      <c r="X536" s="217"/>
      <c r="Y536" s="217"/>
      <c r="Z536" s="217"/>
      <c r="AA536" s="217"/>
      <c r="AB536" s="217"/>
      <c r="AC536" s="217"/>
      <c r="AD536" s="217"/>
      <c r="AE536" s="217"/>
      <c r="AF536" s="217"/>
      <c r="AG536" s="217"/>
    </row>
    <row r="537" spans="1:33" s="37" customFormat="1" ht="15" hidden="1">
      <c r="A537" s="253"/>
      <c r="B537" s="217">
        <f>VLOOKUP(C537,Companies[],3,FALSE)</f>
        <v>0</v>
      </c>
      <c r="C537" s="221" t="s">
        <v>436</v>
      </c>
      <c r="D537" s="217" t="s">
        <v>300</v>
      </c>
      <c r="E537" s="217" t="s">
        <v>622</v>
      </c>
      <c r="F537" s="217"/>
      <c r="G537" s="218"/>
      <c r="H537" s="217"/>
      <c r="I537" s="217" t="s">
        <v>89</v>
      </c>
      <c r="J537" s="219">
        <v>419232324</v>
      </c>
      <c r="K537" s="218"/>
      <c r="L537" s="217"/>
      <c r="M537" s="217"/>
      <c r="N537" s="217"/>
      <c r="O537" s="217"/>
      <c r="P537" s="217"/>
      <c r="Q537" s="217"/>
      <c r="R537" s="217"/>
      <c r="S537" s="217"/>
      <c r="T537" s="217"/>
      <c r="U537" s="217"/>
      <c r="V537" s="217"/>
      <c r="W537" s="217"/>
      <c r="X537" s="217"/>
      <c r="Y537" s="217"/>
      <c r="Z537" s="217"/>
      <c r="AA537" s="217"/>
      <c r="AB537" s="217"/>
      <c r="AC537" s="217"/>
      <c r="AD537" s="217"/>
      <c r="AE537" s="217"/>
      <c r="AF537" s="217"/>
      <c r="AG537" s="217"/>
    </row>
    <row r="538" spans="1:33" s="37" customFormat="1" ht="15" hidden="1">
      <c r="A538" s="253"/>
      <c r="B538" s="217">
        <f>VLOOKUP(C538,Companies[],3,FALSE)</f>
        <v>0</v>
      </c>
      <c r="C538" s="221" t="s">
        <v>438</v>
      </c>
      <c r="D538" s="217" t="s">
        <v>300</v>
      </c>
      <c r="E538" s="217" t="s">
        <v>622</v>
      </c>
      <c r="F538" s="217"/>
      <c r="G538" s="218"/>
      <c r="H538" s="217"/>
      <c r="I538" s="217" t="s">
        <v>89</v>
      </c>
      <c r="J538" s="219">
        <v>61242547926</v>
      </c>
      <c r="K538" s="218"/>
      <c r="L538" s="217"/>
      <c r="M538" s="217"/>
      <c r="N538" s="217"/>
      <c r="O538" s="217"/>
      <c r="P538" s="217"/>
      <c r="Q538" s="217"/>
      <c r="R538" s="217"/>
      <c r="S538" s="217"/>
      <c r="T538" s="217"/>
      <c r="U538" s="217"/>
      <c r="V538" s="217"/>
      <c r="W538" s="217"/>
      <c r="X538" s="217"/>
      <c r="Y538" s="217"/>
      <c r="Z538" s="217"/>
      <c r="AA538" s="217"/>
      <c r="AB538" s="217"/>
      <c r="AC538" s="217"/>
      <c r="AD538" s="217"/>
      <c r="AE538" s="217"/>
      <c r="AF538" s="217"/>
      <c r="AG538" s="217"/>
    </row>
    <row r="539" spans="1:33" s="37" customFormat="1" ht="15" hidden="1">
      <c r="A539" s="217"/>
      <c r="B539" s="217">
        <f>VLOOKUP(C539,Companies[],3,FALSE)</f>
        <v>0</v>
      </c>
      <c r="C539" s="221" t="s">
        <v>440</v>
      </c>
      <c r="D539" s="217" t="s">
        <v>300</v>
      </c>
      <c r="E539" s="217" t="s">
        <v>622</v>
      </c>
      <c r="F539" s="217"/>
      <c r="G539" s="218"/>
      <c r="H539" s="217"/>
      <c r="I539" s="217" t="s">
        <v>89</v>
      </c>
      <c r="J539" s="219">
        <v>581681412126</v>
      </c>
      <c r="K539" s="217"/>
      <c r="L539" s="217"/>
      <c r="M539" s="217"/>
      <c r="N539" s="217"/>
      <c r="O539" s="217"/>
      <c r="P539" s="217"/>
      <c r="Q539" s="217"/>
      <c r="R539" s="217"/>
      <c r="S539" s="217"/>
      <c r="T539" s="217"/>
      <c r="U539" s="217"/>
      <c r="V539" s="217"/>
      <c r="W539" s="217"/>
      <c r="X539" s="217"/>
      <c r="Y539" s="217"/>
      <c r="Z539" s="217"/>
      <c r="AA539" s="217"/>
      <c r="AB539" s="217"/>
      <c r="AC539" s="217"/>
      <c r="AD539" s="217"/>
      <c r="AE539" s="217"/>
      <c r="AF539" s="217"/>
      <c r="AG539" s="217"/>
    </row>
    <row r="540" spans="1:33" s="37" customFormat="1" ht="15" hidden="1">
      <c r="A540" s="217"/>
      <c r="B540" s="217">
        <f>VLOOKUP(C540,Companies[],3,FALSE)</f>
        <v>0</v>
      </c>
      <c r="C540" s="221" t="s">
        <v>443</v>
      </c>
      <c r="D540" s="217" t="s">
        <v>300</v>
      </c>
      <c r="E540" s="217" t="s">
        <v>622</v>
      </c>
      <c r="F540" s="217"/>
      <c r="G540" s="218"/>
      <c r="H540" s="217"/>
      <c r="I540" s="217" t="s">
        <v>89</v>
      </c>
      <c r="J540" s="219">
        <v>61242547926</v>
      </c>
      <c r="K540" s="217"/>
      <c r="L540" s="217"/>
      <c r="M540" s="217"/>
      <c r="N540" s="217"/>
      <c r="O540" s="217"/>
      <c r="P540" s="217"/>
      <c r="Q540" s="217"/>
      <c r="R540" s="217"/>
      <c r="S540" s="217"/>
      <c r="T540" s="217"/>
      <c r="U540" s="217"/>
      <c r="V540" s="217"/>
      <c r="W540" s="217"/>
      <c r="X540" s="217"/>
      <c r="Y540" s="217"/>
      <c r="Z540" s="217"/>
      <c r="AA540" s="217"/>
      <c r="AB540" s="217"/>
      <c r="AC540" s="217"/>
      <c r="AD540" s="217"/>
      <c r="AE540" s="217"/>
      <c r="AF540" s="217"/>
      <c r="AG540" s="217"/>
    </row>
    <row r="541" spans="1:33" s="37" customFormat="1" ht="15" hidden="1">
      <c r="A541" s="217"/>
      <c r="B541" s="217">
        <f>VLOOKUP(C541,Companies[],3,FALSE)</f>
        <v>0</v>
      </c>
      <c r="C541" s="221" t="s">
        <v>444</v>
      </c>
      <c r="D541" s="217" t="s">
        <v>300</v>
      </c>
      <c r="E541" s="217" t="s">
        <v>622</v>
      </c>
      <c r="F541" s="217"/>
      <c r="G541" s="218"/>
      <c r="H541" s="217"/>
      <c r="I541" s="217" t="s">
        <v>89</v>
      </c>
      <c r="J541" s="219">
        <v>128917663006</v>
      </c>
      <c r="K541" s="217"/>
      <c r="L541" s="217"/>
      <c r="M541" s="217"/>
      <c r="N541" s="217"/>
      <c r="O541" s="217"/>
      <c r="P541" s="217"/>
      <c r="Q541" s="217"/>
      <c r="R541" s="217"/>
      <c r="S541" s="217"/>
      <c r="T541" s="217"/>
      <c r="U541" s="217"/>
      <c r="V541" s="217"/>
      <c r="W541" s="217"/>
      <c r="X541" s="217"/>
      <c r="Y541" s="217"/>
      <c r="Z541" s="217"/>
      <c r="AA541" s="217"/>
      <c r="AB541" s="217"/>
      <c r="AC541" s="217"/>
      <c r="AD541" s="217"/>
      <c r="AE541" s="217"/>
      <c r="AF541" s="217"/>
      <c r="AG541" s="217"/>
    </row>
    <row r="542" spans="1:33" s="37" customFormat="1" ht="15" hidden="1">
      <c r="A542" s="217"/>
      <c r="B542" s="217">
        <f>VLOOKUP(C542,Companies[],3,FALSE)</f>
        <v>0</v>
      </c>
      <c r="C542" s="221" t="s">
        <v>447</v>
      </c>
      <c r="D542" s="217" t="s">
        <v>300</v>
      </c>
      <c r="E542" s="217" t="s">
        <v>622</v>
      </c>
      <c r="F542" s="217"/>
      <c r="G542" s="218"/>
      <c r="H542" s="217"/>
      <c r="I542" s="217" t="s">
        <v>89</v>
      </c>
      <c r="J542" s="219">
        <v>7268301461</v>
      </c>
      <c r="K542" s="217"/>
      <c r="L542" s="217"/>
      <c r="M542" s="217"/>
      <c r="N542" s="217"/>
      <c r="O542" s="217"/>
      <c r="P542" s="217"/>
      <c r="Q542" s="217"/>
      <c r="R542" s="217"/>
      <c r="S542" s="217"/>
      <c r="T542" s="217"/>
      <c r="U542" s="217"/>
      <c r="V542" s="217"/>
      <c r="W542" s="217"/>
      <c r="X542" s="217"/>
      <c r="Y542" s="217"/>
      <c r="Z542" s="217"/>
      <c r="AA542" s="217"/>
      <c r="AB542" s="217"/>
      <c r="AC542" s="217"/>
      <c r="AD542" s="217"/>
      <c r="AE542" s="217"/>
      <c r="AF542" s="217"/>
      <c r="AG542" s="217"/>
    </row>
    <row r="543" spans="1:33" s="37" customFormat="1" ht="15" hidden="1">
      <c r="A543" s="217"/>
      <c r="B543" s="217">
        <f>VLOOKUP(C543,Companies[],3,FALSE)</f>
        <v>0</v>
      </c>
      <c r="C543" s="221" t="s">
        <v>448</v>
      </c>
      <c r="D543" s="217" t="s">
        <v>300</v>
      </c>
      <c r="E543" s="217" t="s">
        <v>622</v>
      </c>
      <c r="F543" s="217"/>
      <c r="G543" s="218"/>
      <c r="H543" s="217"/>
      <c r="I543" s="217" t="s">
        <v>89</v>
      </c>
      <c r="J543" s="219">
        <v>311453099570</v>
      </c>
      <c r="K543" s="217"/>
      <c r="L543" s="217"/>
      <c r="M543" s="217"/>
      <c r="N543" s="217"/>
      <c r="O543" s="217"/>
      <c r="P543" s="217"/>
      <c r="Q543" s="217"/>
      <c r="R543" s="217"/>
      <c r="S543" s="217"/>
      <c r="T543" s="217"/>
      <c r="U543" s="217"/>
      <c r="V543" s="217"/>
      <c r="W543" s="217"/>
      <c r="X543" s="217"/>
      <c r="Y543" s="217"/>
      <c r="Z543" s="217"/>
      <c r="AA543" s="217"/>
      <c r="AB543" s="217"/>
      <c r="AC543" s="217"/>
      <c r="AD543" s="217"/>
      <c r="AE543" s="217"/>
      <c r="AF543" s="217"/>
      <c r="AG543" s="217"/>
    </row>
    <row r="544" spans="1:33" s="37" customFormat="1" ht="15" hidden="1">
      <c r="A544" s="217"/>
      <c r="B544" s="217">
        <f>VLOOKUP(C544,Companies[],3,FALSE)</f>
        <v>0</v>
      </c>
      <c r="C544" s="221" t="s">
        <v>451</v>
      </c>
      <c r="D544" s="217" t="s">
        <v>300</v>
      </c>
      <c r="E544" s="217" t="s">
        <v>622</v>
      </c>
      <c r="F544" s="217"/>
      <c r="G544" s="218"/>
      <c r="H544" s="217"/>
      <c r="I544" s="217" t="s">
        <v>89</v>
      </c>
      <c r="J544" s="219">
        <v>99056965333</v>
      </c>
      <c r="K544" s="217"/>
      <c r="L544" s="217"/>
      <c r="M544" s="217"/>
      <c r="N544" s="217"/>
      <c r="O544" s="217"/>
      <c r="P544" s="217"/>
      <c r="Q544" s="217"/>
      <c r="R544" s="217"/>
      <c r="S544" s="217"/>
      <c r="T544" s="217"/>
      <c r="U544" s="217"/>
      <c r="V544" s="217"/>
      <c r="W544" s="217"/>
      <c r="X544" s="217"/>
      <c r="Y544" s="217"/>
      <c r="Z544" s="217"/>
      <c r="AA544" s="217"/>
      <c r="AB544" s="217"/>
      <c r="AC544" s="217"/>
      <c r="AD544" s="217"/>
      <c r="AE544" s="217"/>
      <c r="AF544" s="217"/>
      <c r="AG544" s="217"/>
    </row>
    <row r="545" spans="1:33" s="37" customFormat="1" ht="15" hidden="1">
      <c r="A545" s="217"/>
      <c r="B545" s="217">
        <f>VLOOKUP(C545,Companies[],3,FALSE)</f>
        <v>0</v>
      </c>
      <c r="C545" s="221" t="s">
        <v>452</v>
      </c>
      <c r="D545" s="217" t="s">
        <v>300</v>
      </c>
      <c r="E545" s="217" t="s">
        <v>622</v>
      </c>
      <c r="F545" s="217"/>
      <c r="G545" s="218"/>
      <c r="H545" s="217"/>
      <c r="I545" s="217" t="s">
        <v>89</v>
      </c>
      <c r="J545" s="219">
        <v>48862148377</v>
      </c>
      <c r="K545" s="217"/>
      <c r="L545" s="217"/>
      <c r="M545" s="217"/>
      <c r="N545" s="217"/>
      <c r="O545" s="217"/>
      <c r="P545" s="217"/>
      <c r="Q545" s="217"/>
      <c r="R545" s="217"/>
      <c r="S545" s="217"/>
      <c r="T545" s="217"/>
      <c r="U545" s="217"/>
      <c r="V545" s="217"/>
      <c r="W545" s="217"/>
      <c r="X545" s="217"/>
      <c r="Y545" s="217"/>
      <c r="Z545" s="217"/>
      <c r="AA545" s="217"/>
      <c r="AB545" s="217"/>
      <c r="AC545" s="217"/>
      <c r="AD545" s="217"/>
      <c r="AE545" s="217"/>
      <c r="AF545" s="217"/>
      <c r="AG545" s="217"/>
    </row>
    <row r="546" spans="1:33" s="37" customFormat="1" ht="15" hidden="1">
      <c r="A546" s="217"/>
      <c r="B546" s="217">
        <f>VLOOKUP(C546,Companies[],3,FALSE)</f>
        <v>0</v>
      </c>
      <c r="C546" s="221" t="s">
        <v>453</v>
      </c>
      <c r="D546" s="217" t="s">
        <v>300</v>
      </c>
      <c r="E546" s="217" t="s">
        <v>622</v>
      </c>
      <c r="F546" s="217"/>
      <c r="G546" s="218"/>
      <c r="H546" s="217"/>
      <c r="I546" s="217" t="s">
        <v>89</v>
      </c>
      <c r="J546" s="219">
        <v>28485896654</v>
      </c>
      <c r="K546" s="217"/>
      <c r="L546" s="217"/>
      <c r="M546" s="217"/>
      <c r="N546" s="217"/>
      <c r="O546" s="217"/>
      <c r="P546" s="217"/>
      <c r="Q546" s="217"/>
      <c r="R546" s="217"/>
      <c r="S546" s="217"/>
      <c r="T546" s="217"/>
      <c r="U546" s="217"/>
      <c r="V546" s="217"/>
      <c r="W546" s="217"/>
      <c r="X546" s="217"/>
      <c r="Y546" s="217"/>
      <c r="Z546" s="217"/>
      <c r="AA546" s="217"/>
      <c r="AB546" s="217"/>
      <c r="AC546" s="217"/>
      <c r="AD546" s="217"/>
      <c r="AE546" s="217"/>
      <c r="AF546" s="217"/>
      <c r="AG546" s="217"/>
    </row>
    <row r="547" spans="1:33" s="37" customFormat="1" ht="15" hidden="1">
      <c r="A547" s="217"/>
      <c r="B547" s="217">
        <f>VLOOKUP(C547,Companies[],3,FALSE)</f>
        <v>0</v>
      </c>
      <c r="C547" s="221" t="s">
        <v>430</v>
      </c>
      <c r="D547" s="217" t="s">
        <v>300</v>
      </c>
      <c r="E547" s="217" t="s">
        <v>622</v>
      </c>
      <c r="F547" s="217"/>
      <c r="G547" s="218"/>
      <c r="H547" s="217"/>
      <c r="I547" s="217" t="s">
        <v>185</v>
      </c>
      <c r="J547" s="219">
        <v>133396904</v>
      </c>
      <c r="K547" s="217"/>
      <c r="L547" s="217"/>
      <c r="M547" s="217"/>
      <c r="N547" s="217"/>
      <c r="O547" s="217"/>
      <c r="P547" s="217"/>
      <c r="Q547" s="217"/>
      <c r="R547" s="217"/>
      <c r="S547" s="217"/>
      <c r="T547" s="217"/>
      <c r="U547" s="217"/>
      <c r="V547" s="217"/>
      <c r="W547" s="217"/>
      <c r="X547" s="217"/>
      <c r="Y547" s="217"/>
      <c r="Z547" s="217"/>
      <c r="AA547" s="217"/>
      <c r="AB547" s="217"/>
      <c r="AC547" s="217"/>
      <c r="AD547" s="217"/>
      <c r="AE547" s="217"/>
      <c r="AF547" s="217"/>
      <c r="AG547" s="217"/>
    </row>
    <row r="548" spans="1:33" s="37" customFormat="1" ht="15" hidden="1">
      <c r="A548" s="217"/>
      <c r="B548" s="217">
        <f>VLOOKUP(C548,Companies[],3,FALSE)</f>
        <v>0</v>
      </c>
      <c r="C548" s="221" t="s">
        <v>436</v>
      </c>
      <c r="D548" s="217" t="s">
        <v>300</v>
      </c>
      <c r="E548" s="217" t="s">
        <v>622</v>
      </c>
      <c r="F548" s="217"/>
      <c r="G548" s="218"/>
      <c r="H548" s="217"/>
      <c r="I548" s="217" t="s">
        <v>185</v>
      </c>
      <c r="J548" s="219">
        <v>5853758</v>
      </c>
      <c r="K548" s="217"/>
      <c r="L548" s="217"/>
      <c r="M548" s="217"/>
      <c r="N548" s="217"/>
      <c r="O548" s="217"/>
      <c r="P548" s="217"/>
      <c r="Q548" s="217"/>
      <c r="R548" s="217"/>
      <c r="S548" s="217"/>
      <c r="T548" s="217"/>
      <c r="U548" s="217"/>
      <c r="V548" s="217"/>
      <c r="W548" s="217"/>
      <c r="X548" s="217"/>
      <c r="Y548" s="217"/>
      <c r="Z548" s="217"/>
      <c r="AA548" s="217"/>
      <c r="AB548" s="217"/>
      <c r="AC548" s="217"/>
      <c r="AD548" s="217"/>
      <c r="AE548" s="217"/>
      <c r="AF548" s="217"/>
      <c r="AG548" s="217"/>
    </row>
    <row r="549" spans="1:33" s="37" customFormat="1" ht="15" hidden="1">
      <c r="A549" s="217"/>
      <c r="B549" s="217">
        <f>VLOOKUP(C549,Companies[],3,FALSE)</f>
        <v>0</v>
      </c>
      <c r="C549" s="221" t="s">
        <v>444</v>
      </c>
      <c r="D549" s="217" t="s">
        <v>300</v>
      </c>
      <c r="E549" s="217" t="s">
        <v>622</v>
      </c>
      <c r="F549" s="217"/>
      <c r="G549" s="218"/>
      <c r="H549" s="217"/>
      <c r="I549" s="217" t="s">
        <v>185</v>
      </c>
      <c r="J549" s="219">
        <v>18906274</v>
      </c>
      <c r="K549" s="217"/>
      <c r="L549" s="217"/>
      <c r="M549" s="217"/>
      <c r="N549" s="217"/>
      <c r="O549" s="217"/>
      <c r="P549" s="217"/>
      <c r="Q549" s="217"/>
      <c r="R549" s="217"/>
      <c r="S549" s="217"/>
      <c r="T549" s="217"/>
      <c r="U549" s="217"/>
      <c r="V549" s="217"/>
      <c r="W549" s="217"/>
      <c r="X549" s="217"/>
      <c r="Y549" s="217"/>
      <c r="Z549" s="217"/>
      <c r="AA549" s="217"/>
      <c r="AB549" s="217"/>
      <c r="AC549" s="217"/>
      <c r="AD549" s="217"/>
      <c r="AE549" s="217"/>
      <c r="AF549" s="217"/>
      <c r="AG549" s="217"/>
    </row>
    <row r="550" spans="1:33" s="37" customFormat="1" ht="15" hidden="1">
      <c r="A550" s="217"/>
      <c r="B550" s="217">
        <f>VLOOKUP(C550,Companies[],3,FALSE)</f>
        <v>0</v>
      </c>
      <c r="C550" s="221" t="s">
        <v>448</v>
      </c>
      <c r="D550" s="217" t="s">
        <v>300</v>
      </c>
      <c r="E550" s="217" t="s">
        <v>622</v>
      </c>
      <c r="F550" s="217"/>
      <c r="G550" s="218"/>
      <c r="H550" s="217"/>
      <c r="I550" s="217" t="s">
        <v>185</v>
      </c>
      <c r="J550" s="219">
        <v>26485900</v>
      </c>
      <c r="K550" s="217"/>
      <c r="L550" s="217"/>
      <c r="M550" s="217"/>
      <c r="N550" s="217"/>
      <c r="O550" s="217"/>
      <c r="P550" s="217"/>
      <c r="Q550" s="217"/>
      <c r="R550" s="217"/>
      <c r="S550" s="217"/>
      <c r="T550" s="217"/>
      <c r="U550" s="217"/>
      <c r="V550" s="217"/>
      <c r="W550" s="217"/>
      <c r="X550" s="217"/>
      <c r="Y550" s="217"/>
      <c r="Z550" s="217"/>
      <c r="AA550" s="217"/>
      <c r="AB550" s="217"/>
      <c r="AC550" s="217"/>
      <c r="AD550" s="217"/>
      <c r="AE550" s="217"/>
      <c r="AF550" s="217"/>
      <c r="AG550" s="217"/>
    </row>
    <row r="551" spans="1:33" s="37" customFormat="1" ht="15" hidden="1">
      <c r="A551" s="217"/>
      <c r="B551" s="217">
        <f>VLOOKUP(C551,Companies[],3,FALSE)</f>
        <v>0</v>
      </c>
      <c r="C551" s="221" t="s">
        <v>452</v>
      </c>
      <c r="D551" s="217" t="s">
        <v>300</v>
      </c>
      <c r="E551" s="217" t="s">
        <v>622</v>
      </c>
      <c r="F551" s="217"/>
      <c r="G551" s="218"/>
      <c r="H551" s="217"/>
      <c r="I551" s="217" t="s">
        <v>185</v>
      </c>
      <c r="J551" s="219">
        <v>35365881</v>
      </c>
      <c r="K551" s="217"/>
      <c r="L551" s="217"/>
      <c r="M551" s="217"/>
      <c r="N551" s="217"/>
      <c r="O551" s="217"/>
      <c r="P551" s="217"/>
      <c r="Q551" s="217"/>
      <c r="R551" s="217"/>
      <c r="S551" s="217"/>
      <c r="T551" s="217"/>
      <c r="U551" s="217"/>
      <c r="V551" s="217"/>
      <c r="W551" s="217"/>
      <c r="X551" s="217"/>
      <c r="Y551" s="217"/>
      <c r="Z551" s="217"/>
      <c r="AA551" s="217"/>
      <c r="AB551" s="217"/>
      <c r="AC551" s="217"/>
      <c r="AD551" s="217"/>
      <c r="AE551" s="217"/>
      <c r="AF551" s="217"/>
      <c r="AG551" s="217"/>
    </row>
    <row r="552" spans="1:33" s="37" customFormat="1" ht="15" hidden="1">
      <c r="A552" s="217"/>
      <c r="B552" s="217">
        <f>VLOOKUP(C552,Companies[],3,FALSE)</f>
        <v>0</v>
      </c>
      <c r="C552" s="221" t="s">
        <v>453</v>
      </c>
      <c r="D552" s="217" t="s">
        <v>300</v>
      </c>
      <c r="E552" s="217" t="s">
        <v>622</v>
      </c>
      <c r="F552" s="217"/>
      <c r="G552" s="218"/>
      <c r="H552" s="217"/>
      <c r="I552" s="217" t="s">
        <v>89</v>
      </c>
      <c r="J552" s="219">
        <v>28485896654</v>
      </c>
      <c r="K552" s="217"/>
      <c r="L552" s="217"/>
      <c r="M552" s="217"/>
      <c r="N552" s="217"/>
      <c r="O552" s="217"/>
      <c r="P552" s="217"/>
      <c r="Q552" s="217"/>
      <c r="R552" s="217"/>
      <c r="S552" s="217"/>
      <c r="T552" s="217"/>
      <c r="U552" s="217"/>
      <c r="V552" s="217"/>
      <c r="W552" s="217"/>
      <c r="X552" s="217"/>
      <c r="Y552" s="217"/>
      <c r="Z552" s="217"/>
      <c r="AA552" s="217"/>
      <c r="AB552" s="217"/>
      <c r="AC552" s="217"/>
      <c r="AD552" s="217"/>
      <c r="AE552" s="217"/>
      <c r="AF552" s="217"/>
      <c r="AG552" s="217"/>
    </row>
    <row r="553" spans="1:33" s="37" customFormat="1" ht="15" hidden="1">
      <c r="A553" s="217"/>
      <c r="B553" s="217">
        <f>VLOOKUP(C553,Companies[],3,FALSE)</f>
        <v>0</v>
      </c>
      <c r="C553" s="221" t="s">
        <v>454</v>
      </c>
      <c r="D553" s="217" t="s">
        <v>300</v>
      </c>
      <c r="E553" s="217" t="s">
        <v>622</v>
      </c>
      <c r="F553" s="217"/>
      <c r="G553" s="218"/>
      <c r="H553" s="217"/>
      <c r="I553" s="217" t="s">
        <v>185</v>
      </c>
      <c r="J553" s="219">
        <v>34042981</v>
      </c>
      <c r="K553" s="217"/>
      <c r="L553" s="217"/>
      <c r="M553" s="217"/>
      <c r="N553" s="217"/>
      <c r="O553" s="217"/>
      <c r="P553" s="217"/>
      <c r="Q553" s="217"/>
      <c r="R553" s="217"/>
      <c r="S553" s="217"/>
      <c r="T553" s="217"/>
      <c r="U553" s="217"/>
      <c r="V553" s="217"/>
      <c r="W553" s="217"/>
      <c r="X553" s="217"/>
      <c r="Y553" s="217"/>
      <c r="Z553" s="217"/>
      <c r="AA553" s="217"/>
      <c r="AB553" s="217"/>
      <c r="AC553" s="217"/>
      <c r="AD553" s="217"/>
      <c r="AE553" s="217"/>
      <c r="AF553" s="217"/>
      <c r="AG553" s="217"/>
    </row>
    <row r="554" spans="1:33" s="37" customFormat="1" ht="15" hidden="1">
      <c r="A554" s="217"/>
      <c r="B554" s="217">
        <f>VLOOKUP(C554,Companies[],3,FALSE)</f>
        <v>0</v>
      </c>
      <c r="C554" s="221" t="s">
        <v>455</v>
      </c>
      <c r="D554" s="217" t="s">
        <v>300</v>
      </c>
      <c r="E554" s="217" t="s">
        <v>622</v>
      </c>
      <c r="F554" s="217"/>
      <c r="G554" s="218"/>
      <c r="H554" s="217"/>
      <c r="I554" s="217" t="s">
        <v>185</v>
      </c>
      <c r="J554" s="219">
        <v>5962116</v>
      </c>
      <c r="K554" s="217"/>
      <c r="L554" s="217"/>
      <c r="M554" s="217"/>
      <c r="N554" s="217"/>
      <c r="O554" s="217"/>
      <c r="P554" s="217"/>
      <c r="Q554" s="217"/>
      <c r="R554" s="217"/>
      <c r="S554" s="217"/>
      <c r="T554" s="217"/>
      <c r="U554" s="217"/>
      <c r="V554" s="217"/>
      <c r="W554" s="217"/>
      <c r="X554" s="217"/>
      <c r="Y554" s="217"/>
      <c r="Z554" s="217"/>
      <c r="AA554" s="217"/>
      <c r="AB554" s="217"/>
      <c r="AC554" s="217"/>
      <c r="AD554" s="217"/>
      <c r="AE554" s="217"/>
      <c r="AF554" s="217"/>
      <c r="AG554" s="217"/>
    </row>
    <row r="555" spans="1:33" s="37" customFormat="1" ht="15" hidden="1">
      <c r="A555" s="217"/>
      <c r="B555" s="217">
        <f>VLOOKUP(C555,Companies[],3,FALSE)</f>
        <v>0</v>
      </c>
      <c r="C555" s="221" t="s">
        <v>458</v>
      </c>
      <c r="D555" s="217" t="s">
        <v>300</v>
      </c>
      <c r="E555" s="217" t="s">
        <v>622</v>
      </c>
      <c r="F555" s="217"/>
      <c r="G555" s="218"/>
      <c r="H555" s="217"/>
      <c r="I555" s="217" t="s">
        <v>185</v>
      </c>
      <c r="J555" s="219">
        <v>2895283</v>
      </c>
      <c r="K555" s="217"/>
      <c r="L555" s="217"/>
      <c r="M555" s="217"/>
      <c r="N555" s="217"/>
      <c r="O555" s="217"/>
      <c r="P555" s="217"/>
      <c r="Q555" s="217"/>
      <c r="R555" s="217"/>
      <c r="S555" s="217"/>
      <c r="T555" s="217"/>
      <c r="U555" s="217"/>
      <c r="V555" s="217"/>
      <c r="W555" s="217"/>
      <c r="X555" s="217"/>
      <c r="Y555" s="217"/>
      <c r="Z555" s="217"/>
      <c r="AA555" s="217"/>
      <c r="AB555" s="217"/>
      <c r="AC555" s="217"/>
      <c r="AD555" s="217"/>
      <c r="AE555" s="217"/>
      <c r="AF555" s="217"/>
      <c r="AG555" s="217"/>
    </row>
    <row r="556" spans="1:33" s="37" customFormat="1" ht="15" hidden="1">
      <c r="A556" s="217"/>
      <c r="B556" s="217">
        <f>VLOOKUP(C556,Companies[],3,FALSE)</f>
        <v>0</v>
      </c>
      <c r="C556" s="221" t="s">
        <v>461</v>
      </c>
      <c r="D556" s="217" t="s">
        <v>300</v>
      </c>
      <c r="E556" s="217" t="s">
        <v>622</v>
      </c>
      <c r="F556" s="217"/>
      <c r="G556" s="218"/>
      <c r="H556" s="217"/>
      <c r="I556" s="217" t="s">
        <v>185</v>
      </c>
      <c r="J556" s="219">
        <v>93099121</v>
      </c>
      <c r="K556" s="217"/>
      <c r="L556" s="217"/>
      <c r="M556" s="217"/>
      <c r="N556" s="217"/>
      <c r="O556" s="217"/>
      <c r="P556" s="217"/>
      <c r="Q556" s="217"/>
      <c r="R556" s="217"/>
      <c r="S556" s="217"/>
      <c r="T556" s="217"/>
      <c r="U556" s="217"/>
      <c r="V556" s="217"/>
      <c r="W556" s="217"/>
      <c r="X556" s="217"/>
      <c r="Y556" s="217"/>
      <c r="Z556" s="217"/>
      <c r="AA556" s="217"/>
      <c r="AB556" s="217"/>
      <c r="AC556" s="217"/>
      <c r="AD556" s="217"/>
      <c r="AE556" s="217"/>
      <c r="AF556" s="217"/>
      <c r="AG556" s="217"/>
    </row>
    <row r="557" spans="1:33" s="37" customFormat="1" ht="15" hidden="1">
      <c r="A557" s="217"/>
      <c r="B557" s="217">
        <f>VLOOKUP(C557,Companies[],3,FALSE)</f>
        <v>0</v>
      </c>
      <c r="C557" s="221" t="s">
        <v>464</v>
      </c>
      <c r="D557" s="217" t="s">
        <v>300</v>
      </c>
      <c r="E557" s="217" t="s">
        <v>622</v>
      </c>
      <c r="F557" s="217"/>
      <c r="G557" s="218"/>
      <c r="H557" s="217"/>
      <c r="I557" s="217" t="s">
        <v>185</v>
      </c>
      <c r="J557" s="219">
        <v>27295255</v>
      </c>
      <c r="K557" s="217"/>
      <c r="L557" s="217"/>
      <c r="M557" s="217"/>
      <c r="N557" s="217"/>
      <c r="O557" s="217"/>
      <c r="P557" s="217"/>
      <c r="Q557" s="217"/>
      <c r="R557" s="217"/>
      <c r="S557" s="217"/>
      <c r="T557" s="217"/>
      <c r="U557" s="217"/>
      <c r="V557" s="217"/>
      <c r="W557" s="217"/>
      <c r="X557" s="217"/>
      <c r="Y557" s="217"/>
      <c r="Z557" s="217"/>
      <c r="AA557" s="217"/>
      <c r="AB557" s="217"/>
      <c r="AC557" s="217"/>
      <c r="AD557" s="217"/>
      <c r="AE557" s="217"/>
      <c r="AF557" s="217"/>
      <c r="AG557" s="217"/>
    </row>
    <row r="558" spans="1:33" s="37" customFormat="1" ht="15" hidden="1">
      <c r="A558" s="217"/>
      <c r="B558" s="217">
        <f>VLOOKUP(C558,Companies[],3,FALSE)</f>
        <v>0</v>
      </c>
      <c r="C558" s="221" t="s">
        <v>465</v>
      </c>
      <c r="D558" s="217" t="s">
        <v>300</v>
      </c>
      <c r="E558" s="217" t="s">
        <v>622</v>
      </c>
      <c r="F558" s="217"/>
      <c r="G558" s="218"/>
      <c r="H558" s="217"/>
      <c r="I558" s="217" t="s">
        <v>185</v>
      </c>
      <c r="J558" s="219">
        <v>8176248</v>
      </c>
      <c r="K558" s="217"/>
      <c r="L558" s="217"/>
      <c r="M558" s="217"/>
      <c r="N558" s="217"/>
      <c r="O558" s="217"/>
      <c r="P558" s="217"/>
      <c r="Q558" s="217"/>
      <c r="R558" s="217"/>
      <c r="S558" s="217"/>
      <c r="T558" s="217"/>
      <c r="U558" s="217"/>
      <c r="V558" s="217"/>
      <c r="W558" s="217"/>
      <c r="X558" s="217"/>
      <c r="Y558" s="217"/>
      <c r="Z558" s="217"/>
      <c r="AA558" s="217"/>
      <c r="AB558" s="217"/>
      <c r="AC558" s="217"/>
      <c r="AD558" s="217"/>
      <c r="AE558" s="217"/>
      <c r="AF558" s="217"/>
      <c r="AG558" s="217"/>
    </row>
    <row r="559" spans="1:33" s="37" customFormat="1" ht="15" hidden="1">
      <c r="A559" s="217"/>
      <c r="B559" s="217">
        <f>VLOOKUP(C559,Companies[],3,FALSE)</f>
        <v>0</v>
      </c>
      <c r="C559" s="221" t="s">
        <v>467</v>
      </c>
      <c r="D559" s="217" t="s">
        <v>300</v>
      </c>
      <c r="E559" s="217" t="s">
        <v>622</v>
      </c>
      <c r="F559" s="217"/>
      <c r="G559" s="218"/>
      <c r="H559" s="217"/>
      <c r="I559" s="217" t="s">
        <v>185</v>
      </c>
      <c r="J559" s="219">
        <v>21072632</v>
      </c>
      <c r="K559" s="217"/>
      <c r="L559" s="217"/>
      <c r="M559" s="217"/>
      <c r="N559" s="217"/>
      <c r="O559" s="217"/>
      <c r="P559" s="217"/>
      <c r="Q559" s="217"/>
      <c r="R559" s="217"/>
      <c r="S559" s="217"/>
      <c r="T559" s="217"/>
      <c r="U559" s="217"/>
      <c r="V559" s="217"/>
      <c r="W559" s="217"/>
      <c r="X559" s="217"/>
      <c r="Y559" s="217"/>
      <c r="Z559" s="217"/>
      <c r="AA559" s="217"/>
      <c r="AB559" s="217"/>
      <c r="AC559" s="217"/>
      <c r="AD559" s="217"/>
      <c r="AE559" s="217"/>
      <c r="AF559" s="217"/>
      <c r="AG559" s="217"/>
    </row>
    <row r="560" spans="1:33" s="37" customFormat="1" ht="15" hidden="1">
      <c r="A560" s="217"/>
      <c r="B560" s="217">
        <f>VLOOKUP(C560,Companies[],3,FALSE)</f>
        <v>0</v>
      </c>
      <c r="C560" s="221" t="s">
        <v>454</v>
      </c>
      <c r="D560" s="217" t="s">
        <v>300</v>
      </c>
      <c r="E560" s="217" t="s">
        <v>622</v>
      </c>
      <c r="F560" s="217"/>
      <c r="G560" s="218"/>
      <c r="H560" s="217"/>
      <c r="I560" s="217" t="s">
        <v>89</v>
      </c>
      <c r="J560" s="219">
        <v>114950220768</v>
      </c>
      <c r="K560" s="217"/>
      <c r="L560" s="217"/>
      <c r="M560" s="217"/>
      <c r="N560" s="217"/>
      <c r="O560" s="217"/>
      <c r="P560" s="217"/>
      <c r="Q560" s="217"/>
      <c r="R560" s="217"/>
      <c r="S560" s="217"/>
      <c r="T560" s="217"/>
      <c r="U560" s="217"/>
      <c r="V560" s="217"/>
      <c r="W560" s="217"/>
      <c r="X560" s="217"/>
      <c r="Y560" s="217"/>
      <c r="Z560" s="217"/>
      <c r="AA560" s="217"/>
      <c r="AB560" s="217"/>
      <c r="AC560" s="217"/>
      <c r="AD560" s="217"/>
      <c r="AE560" s="217"/>
      <c r="AF560" s="217"/>
      <c r="AG560" s="217"/>
    </row>
    <row r="561" spans="1:33" s="37" customFormat="1" ht="15" hidden="1">
      <c r="A561" s="217"/>
      <c r="B561" s="217">
        <f>VLOOKUP(C561,Companies[],3,FALSE)</f>
        <v>0</v>
      </c>
      <c r="C561" s="221" t="s">
        <v>455</v>
      </c>
      <c r="D561" s="217" t="s">
        <v>300</v>
      </c>
      <c r="E561" s="217" t="s">
        <v>622</v>
      </c>
      <c r="F561" s="217"/>
      <c r="G561" s="218"/>
      <c r="H561" s="217"/>
      <c r="I561" s="217" t="s">
        <v>89</v>
      </c>
      <c r="J561" s="219">
        <v>3805343642</v>
      </c>
      <c r="K561" s="217"/>
      <c r="L561" s="217"/>
      <c r="M561" s="217"/>
      <c r="N561" s="217"/>
      <c r="O561" s="217"/>
      <c r="P561" s="217"/>
      <c r="Q561" s="217"/>
      <c r="R561" s="217"/>
      <c r="S561" s="217"/>
      <c r="T561" s="217"/>
      <c r="U561" s="217"/>
      <c r="V561" s="217"/>
      <c r="W561" s="217"/>
      <c r="X561" s="217"/>
      <c r="Y561" s="217"/>
      <c r="Z561" s="217"/>
      <c r="AA561" s="217"/>
      <c r="AB561" s="217"/>
      <c r="AC561" s="217"/>
      <c r="AD561" s="217"/>
      <c r="AE561" s="217"/>
      <c r="AF561" s="217"/>
      <c r="AG561" s="217"/>
    </row>
    <row r="562" spans="1:33" s="37" customFormat="1" ht="15" hidden="1">
      <c r="A562" s="217"/>
      <c r="B562" s="217">
        <f>VLOOKUP(C562,Companies[],3,FALSE)</f>
        <v>0</v>
      </c>
      <c r="C562" s="221" t="s">
        <v>458</v>
      </c>
      <c r="D562" s="217" t="s">
        <v>300</v>
      </c>
      <c r="E562" s="217" t="s">
        <v>622</v>
      </c>
      <c r="F562" s="217"/>
      <c r="G562" s="218"/>
      <c r="H562" s="217"/>
      <c r="I562" s="217" t="s">
        <v>89</v>
      </c>
      <c r="J562" s="219">
        <v>41571421358</v>
      </c>
      <c r="K562" s="217"/>
      <c r="L562" s="217"/>
      <c r="M562" s="217"/>
      <c r="N562" s="217"/>
      <c r="O562" s="217"/>
      <c r="P562" s="217"/>
      <c r="Q562" s="217"/>
      <c r="R562" s="217"/>
      <c r="S562" s="217"/>
      <c r="T562" s="217"/>
      <c r="U562" s="217"/>
      <c r="V562" s="217"/>
      <c r="W562" s="217"/>
      <c r="X562" s="217"/>
      <c r="Y562" s="217"/>
      <c r="Z562" s="217"/>
      <c r="AA562" s="217"/>
      <c r="AB562" s="217"/>
      <c r="AC562" s="217"/>
      <c r="AD562" s="217"/>
      <c r="AE562" s="217"/>
      <c r="AF562" s="217"/>
      <c r="AG562" s="217"/>
    </row>
    <row r="563" spans="1:33" s="37" customFormat="1" ht="15" hidden="1">
      <c r="A563" s="217"/>
      <c r="B563" s="217">
        <f>VLOOKUP(C563,Companies[],3,FALSE)</f>
        <v>0</v>
      </c>
      <c r="C563" s="221" t="s">
        <v>461</v>
      </c>
      <c r="D563" s="217" t="s">
        <v>300</v>
      </c>
      <c r="E563" s="217" t="s">
        <v>622</v>
      </c>
      <c r="F563" s="217"/>
      <c r="G563" s="218"/>
      <c r="H563" s="217"/>
      <c r="I563" s="217" t="s">
        <v>89</v>
      </c>
      <c r="J563" s="219">
        <v>144722514877</v>
      </c>
      <c r="K563" s="217"/>
      <c r="L563" s="217"/>
      <c r="M563" s="217"/>
      <c r="N563" s="217"/>
      <c r="O563" s="217"/>
      <c r="P563" s="217"/>
      <c r="Q563" s="217"/>
      <c r="R563" s="217"/>
      <c r="S563" s="217"/>
      <c r="T563" s="217"/>
      <c r="U563" s="217"/>
      <c r="V563" s="217"/>
      <c r="W563" s="217"/>
      <c r="X563" s="217"/>
      <c r="Y563" s="217"/>
      <c r="Z563" s="217"/>
      <c r="AA563" s="217"/>
      <c r="AB563" s="217"/>
      <c r="AC563" s="217"/>
      <c r="AD563" s="217"/>
      <c r="AE563" s="217"/>
      <c r="AF563" s="217"/>
      <c r="AG563" s="217"/>
    </row>
    <row r="564" spans="1:33" s="37" customFormat="1" ht="15" hidden="1">
      <c r="A564" s="217"/>
      <c r="B564" s="217">
        <f>VLOOKUP(C564,Companies[],3,FALSE)</f>
        <v>0</v>
      </c>
      <c r="C564" s="221" t="s">
        <v>464</v>
      </c>
      <c r="D564" s="217" t="s">
        <v>300</v>
      </c>
      <c r="E564" s="217" t="s">
        <v>622</v>
      </c>
      <c r="F564" s="217"/>
      <c r="G564" s="218"/>
      <c r="H564" s="217"/>
      <c r="I564" s="217" t="s">
        <v>89</v>
      </c>
      <c r="J564" s="219">
        <v>184588299818</v>
      </c>
      <c r="K564" s="217"/>
      <c r="L564" s="217"/>
      <c r="M564" s="217"/>
      <c r="N564" s="217"/>
      <c r="O564" s="217"/>
      <c r="P564" s="217"/>
      <c r="Q564" s="217"/>
      <c r="R564" s="217"/>
      <c r="S564" s="217"/>
      <c r="T564" s="217"/>
      <c r="U564" s="217"/>
      <c r="V564" s="217"/>
      <c r="W564" s="217"/>
      <c r="X564" s="217"/>
      <c r="Y564" s="217"/>
      <c r="Z564" s="217"/>
      <c r="AA564" s="217"/>
      <c r="AB564" s="217"/>
      <c r="AC564" s="217"/>
      <c r="AD564" s="217"/>
      <c r="AE564" s="217"/>
      <c r="AF564" s="217"/>
      <c r="AG564" s="217"/>
    </row>
    <row r="565" spans="1:33" s="37" customFormat="1" ht="15" hidden="1">
      <c r="A565" s="217"/>
      <c r="B565" s="217">
        <f>VLOOKUP(C565,Companies[],3,FALSE)</f>
        <v>0</v>
      </c>
      <c r="C565" s="221" t="s">
        <v>465</v>
      </c>
      <c r="D565" s="217" t="s">
        <v>300</v>
      </c>
      <c r="E565" s="217" t="s">
        <v>622</v>
      </c>
      <c r="F565" s="217"/>
      <c r="G565" s="218"/>
      <c r="H565" s="217"/>
      <c r="I565" s="217" t="s">
        <v>89</v>
      </c>
      <c r="J565" s="219">
        <v>66830682787</v>
      </c>
      <c r="K565" s="217"/>
      <c r="L565" s="217"/>
      <c r="M565" s="217"/>
      <c r="N565" s="217"/>
      <c r="O565" s="217"/>
      <c r="P565" s="217"/>
      <c r="Q565" s="217"/>
      <c r="R565" s="217"/>
      <c r="S565" s="217"/>
      <c r="T565" s="217"/>
      <c r="U565" s="217"/>
      <c r="V565" s="217"/>
      <c r="W565" s="217"/>
      <c r="X565" s="217"/>
      <c r="Y565" s="217"/>
      <c r="Z565" s="217"/>
      <c r="AA565" s="217"/>
      <c r="AB565" s="217"/>
      <c r="AC565" s="217"/>
      <c r="AD565" s="217"/>
      <c r="AE565" s="217"/>
      <c r="AF565" s="217"/>
      <c r="AG565" s="217"/>
    </row>
    <row r="566" spans="1:33" s="37" customFormat="1" ht="15" hidden="1">
      <c r="A566" s="217"/>
      <c r="B566" s="217">
        <f>VLOOKUP(C566,Companies[],3,FALSE)</f>
        <v>0</v>
      </c>
      <c r="C566" s="221" t="s">
        <v>470</v>
      </c>
      <c r="D566" s="217" t="s">
        <v>300</v>
      </c>
      <c r="E566" s="217" t="s">
        <v>622</v>
      </c>
      <c r="F566" s="217"/>
      <c r="G566" s="218"/>
      <c r="H566" s="217"/>
      <c r="I566" s="217" t="s">
        <v>89</v>
      </c>
      <c r="J566" s="219">
        <v>184971238482</v>
      </c>
      <c r="K566" s="217"/>
      <c r="L566" s="217"/>
      <c r="M566" s="217"/>
      <c r="N566" s="217"/>
      <c r="O566" s="217"/>
      <c r="P566" s="217"/>
      <c r="Q566" s="217"/>
      <c r="R566" s="217"/>
      <c r="S566" s="217"/>
      <c r="T566" s="217"/>
      <c r="U566" s="217"/>
      <c r="V566" s="217"/>
      <c r="W566" s="217"/>
      <c r="X566" s="217"/>
      <c r="Y566" s="217"/>
      <c r="Z566" s="217"/>
      <c r="AA566" s="217"/>
      <c r="AB566" s="217"/>
      <c r="AC566" s="217"/>
      <c r="AD566" s="217"/>
      <c r="AE566" s="217"/>
      <c r="AF566" s="217"/>
      <c r="AG566" s="217"/>
    </row>
    <row r="567" spans="1:33" s="37" customFormat="1" ht="15" hidden="1">
      <c r="A567" s="217"/>
      <c r="B567" s="217">
        <f>VLOOKUP(C567,Companies[],3,FALSE)</f>
        <v>0</v>
      </c>
      <c r="C567" s="221" t="s">
        <v>473</v>
      </c>
      <c r="D567" s="217" t="s">
        <v>300</v>
      </c>
      <c r="E567" s="217" t="s">
        <v>622</v>
      </c>
      <c r="F567" s="217"/>
      <c r="G567" s="218"/>
      <c r="H567" s="217"/>
      <c r="I567" s="217" t="s">
        <v>89</v>
      </c>
      <c r="J567" s="219">
        <v>662998945055</v>
      </c>
      <c r="K567" s="217"/>
      <c r="L567" s="217"/>
      <c r="M567" s="217"/>
      <c r="N567" s="217"/>
      <c r="O567" s="217"/>
      <c r="P567" s="217"/>
      <c r="Q567" s="217"/>
      <c r="R567" s="217"/>
      <c r="S567" s="217"/>
      <c r="T567" s="217"/>
      <c r="U567" s="217"/>
      <c r="V567" s="217"/>
      <c r="W567" s="217"/>
      <c r="X567" s="217"/>
      <c r="Y567" s="217"/>
      <c r="Z567" s="217"/>
      <c r="AA567" s="217"/>
      <c r="AB567" s="217"/>
      <c r="AC567" s="217"/>
      <c r="AD567" s="217"/>
      <c r="AE567" s="217"/>
      <c r="AF567" s="217"/>
      <c r="AG567" s="217"/>
    </row>
    <row r="568" spans="1:33" s="37" customFormat="1" ht="15" hidden="1">
      <c r="A568" s="217"/>
      <c r="B568" s="217">
        <f>VLOOKUP(C568,Companies[],3,FALSE)</f>
        <v>0</v>
      </c>
      <c r="C568" s="221" t="s">
        <v>474</v>
      </c>
      <c r="D568" s="217" t="s">
        <v>300</v>
      </c>
      <c r="E568" s="217" t="s">
        <v>622</v>
      </c>
      <c r="F568" s="217"/>
      <c r="G568" s="218"/>
      <c r="H568" s="217"/>
      <c r="I568" s="217" t="s">
        <v>89</v>
      </c>
      <c r="J568" s="219">
        <v>41258768515</v>
      </c>
      <c r="K568" s="217"/>
      <c r="L568" s="217"/>
      <c r="M568" s="217"/>
      <c r="N568" s="217"/>
      <c r="O568" s="217"/>
      <c r="P568" s="217"/>
      <c r="Q568" s="217"/>
      <c r="R568" s="217"/>
      <c r="S568" s="217"/>
      <c r="T568" s="217"/>
      <c r="U568" s="217"/>
      <c r="V568" s="217"/>
      <c r="W568" s="217"/>
      <c r="X568" s="217"/>
      <c r="Y568" s="217"/>
      <c r="Z568" s="217"/>
      <c r="AA568" s="217"/>
      <c r="AB568" s="217"/>
      <c r="AC568" s="217"/>
      <c r="AD568" s="217"/>
      <c r="AE568" s="217"/>
      <c r="AF568" s="217"/>
      <c r="AG568" s="217"/>
    </row>
    <row r="569" spans="1:33" s="37" customFormat="1" ht="15" hidden="1">
      <c r="A569" s="217"/>
      <c r="B569" s="217">
        <f>VLOOKUP(C569,Companies[],3,FALSE)</f>
        <v>0</v>
      </c>
      <c r="C569" s="221" t="s">
        <v>478</v>
      </c>
      <c r="D569" s="217" t="s">
        <v>300</v>
      </c>
      <c r="E569" s="217" t="s">
        <v>622</v>
      </c>
      <c r="F569" s="217"/>
      <c r="G569" s="218"/>
      <c r="H569" s="217"/>
      <c r="I569" s="217" t="s">
        <v>89</v>
      </c>
      <c r="J569" s="219">
        <v>33167423129</v>
      </c>
      <c r="K569" s="217"/>
      <c r="L569" s="217"/>
      <c r="M569" s="217"/>
      <c r="N569" s="217"/>
      <c r="O569" s="217"/>
      <c r="P569" s="217"/>
      <c r="Q569" s="217"/>
      <c r="R569" s="217"/>
      <c r="S569" s="217"/>
      <c r="T569" s="217"/>
      <c r="U569" s="217"/>
      <c r="V569" s="217"/>
      <c r="W569" s="217"/>
      <c r="X569" s="217"/>
      <c r="Y569" s="217"/>
      <c r="Z569" s="217"/>
      <c r="AA569" s="217"/>
      <c r="AB569" s="217"/>
      <c r="AC569" s="217"/>
      <c r="AD569" s="217"/>
      <c r="AE569" s="217"/>
      <c r="AF569" s="217"/>
      <c r="AG569" s="217"/>
    </row>
    <row r="570" spans="1:33" s="37" customFormat="1" ht="15" hidden="1">
      <c r="A570" s="217"/>
      <c r="B570" s="217">
        <f>VLOOKUP(C570,Companies[],3,FALSE)</f>
        <v>0</v>
      </c>
      <c r="C570" s="221" t="s">
        <v>480</v>
      </c>
      <c r="D570" s="217" t="s">
        <v>300</v>
      </c>
      <c r="E570" s="217" t="s">
        <v>622</v>
      </c>
      <c r="F570" s="217"/>
      <c r="G570" s="218"/>
      <c r="H570" s="217"/>
      <c r="I570" s="217" t="s">
        <v>89</v>
      </c>
      <c r="J570" s="219">
        <v>26086028642</v>
      </c>
      <c r="K570" s="217"/>
      <c r="L570" s="217"/>
      <c r="M570" s="217"/>
      <c r="N570" s="217"/>
      <c r="O570" s="217"/>
      <c r="P570" s="217"/>
      <c r="Q570" s="217"/>
      <c r="R570" s="217"/>
      <c r="S570" s="217"/>
      <c r="T570" s="217"/>
      <c r="U570" s="217"/>
      <c r="V570" s="217"/>
      <c r="W570" s="217"/>
      <c r="X570" s="217"/>
      <c r="Y570" s="217"/>
      <c r="Z570" s="217"/>
      <c r="AA570" s="217"/>
      <c r="AB570" s="217"/>
      <c r="AC570" s="217"/>
      <c r="AD570" s="217"/>
      <c r="AE570" s="217"/>
      <c r="AF570" s="217"/>
      <c r="AG570" s="217"/>
    </row>
    <row r="571" spans="1:33" s="37" customFormat="1" ht="15" hidden="1">
      <c r="A571" s="217"/>
      <c r="B571" s="217">
        <f>VLOOKUP(C571,Companies[],3,FALSE)</f>
        <v>0</v>
      </c>
      <c r="C571" s="221" t="s">
        <v>482</v>
      </c>
      <c r="D571" s="217" t="s">
        <v>300</v>
      </c>
      <c r="E571" s="217" t="s">
        <v>622</v>
      </c>
      <c r="F571" s="217"/>
      <c r="G571" s="218"/>
      <c r="H571" s="217"/>
      <c r="I571" s="217" t="s">
        <v>89</v>
      </c>
      <c r="J571" s="219">
        <v>1999699773</v>
      </c>
      <c r="K571" s="217"/>
      <c r="L571" s="217"/>
      <c r="M571" s="217"/>
      <c r="N571" s="217"/>
      <c r="O571" s="217"/>
      <c r="P571" s="217"/>
      <c r="Q571" s="217"/>
      <c r="R571" s="217"/>
      <c r="S571" s="217"/>
      <c r="T571" s="217"/>
      <c r="U571" s="217"/>
      <c r="V571" s="217"/>
      <c r="W571" s="217"/>
      <c r="X571" s="217"/>
      <c r="Y571" s="217"/>
      <c r="Z571" s="217"/>
      <c r="AA571" s="217"/>
      <c r="AB571" s="217"/>
      <c r="AC571" s="217"/>
      <c r="AD571" s="217"/>
      <c r="AE571" s="217"/>
      <c r="AF571" s="217"/>
      <c r="AG571" s="217"/>
    </row>
    <row r="572" spans="1:33" s="37" customFormat="1" ht="15" hidden="1">
      <c r="A572" s="217"/>
      <c r="B572" s="217">
        <f>VLOOKUP(C572,Companies[],3,FALSE)</f>
        <v>0</v>
      </c>
      <c r="C572" s="221" t="s">
        <v>484</v>
      </c>
      <c r="D572" s="217" t="s">
        <v>300</v>
      </c>
      <c r="E572" s="217" t="s">
        <v>622</v>
      </c>
      <c r="F572" s="217"/>
      <c r="G572" s="218"/>
      <c r="H572" s="217"/>
      <c r="I572" s="217" t="s">
        <v>89</v>
      </c>
      <c r="J572" s="219">
        <v>32143026404</v>
      </c>
      <c r="K572" s="217"/>
      <c r="L572" s="217"/>
      <c r="M572" s="217"/>
      <c r="N572" s="217"/>
      <c r="O572" s="217"/>
      <c r="P572" s="217"/>
      <c r="Q572" s="217"/>
      <c r="R572" s="217"/>
      <c r="S572" s="217"/>
      <c r="T572" s="217"/>
      <c r="U572" s="217"/>
      <c r="V572" s="217"/>
      <c r="W572" s="217"/>
      <c r="X572" s="217"/>
      <c r="Y572" s="217"/>
      <c r="Z572" s="217"/>
      <c r="AA572" s="217"/>
      <c r="AB572" s="217"/>
      <c r="AC572" s="217"/>
      <c r="AD572" s="217"/>
      <c r="AE572" s="217"/>
      <c r="AF572" s="217"/>
      <c r="AG572" s="217"/>
    </row>
    <row r="573" spans="1:33" s="37" customFormat="1" ht="15" hidden="1">
      <c r="A573" s="217"/>
      <c r="B573" s="217">
        <f>VLOOKUP(C573,Companies[],3,FALSE)</f>
        <v>0</v>
      </c>
      <c r="C573" s="221" t="s">
        <v>470</v>
      </c>
      <c r="D573" s="217" t="s">
        <v>300</v>
      </c>
      <c r="E573" s="217" t="s">
        <v>622</v>
      </c>
      <c r="F573" s="217"/>
      <c r="G573" s="218"/>
      <c r="H573" s="217"/>
      <c r="I573" s="217" t="s">
        <v>185</v>
      </c>
      <c r="J573" s="219">
        <v>29936403</v>
      </c>
      <c r="K573" s="217"/>
      <c r="L573" s="217"/>
      <c r="M573" s="217"/>
      <c r="N573" s="217"/>
      <c r="O573" s="217"/>
      <c r="P573" s="217"/>
      <c r="Q573" s="217"/>
      <c r="R573" s="217"/>
      <c r="S573" s="217"/>
      <c r="T573" s="217"/>
      <c r="U573" s="217"/>
      <c r="V573" s="217"/>
      <c r="W573" s="217"/>
      <c r="X573" s="217"/>
      <c r="Y573" s="217"/>
      <c r="Z573" s="217"/>
      <c r="AA573" s="217"/>
      <c r="AB573" s="217"/>
      <c r="AC573" s="217"/>
      <c r="AD573" s="217"/>
      <c r="AE573" s="217"/>
      <c r="AF573" s="217"/>
      <c r="AG573" s="217"/>
    </row>
    <row r="574" spans="1:33" s="37" customFormat="1" ht="15" hidden="1">
      <c r="A574" s="217"/>
      <c r="B574" s="217">
        <f>VLOOKUP(C574,Companies[],3,FALSE)</f>
        <v>0</v>
      </c>
      <c r="C574" s="221" t="s">
        <v>473</v>
      </c>
      <c r="D574" s="217" t="s">
        <v>300</v>
      </c>
      <c r="E574" s="217" t="s">
        <v>622</v>
      </c>
      <c r="F574" s="217"/>
      <c r="G574" s="218"/>
      <c r="H574" s="217"/>
      <c r="I574" s="217" t="s">
        <v>185</v>
      </c>
      <c r="J574" s="219">
        <v>65371098</v>
      </c>
      <c r="K574" s="217"/>
      <c r="L574" s="217"/>
      <c r="M574" s="217"/>
      <c r="N574" s="217"/>
      <c r="O574" s="217"/>
      <c r="P574" s="217"/>
      <c r="Q574" s="217"/>
      <c r="R574" s="217"/>
      <c r="S574" s="217"/>
      <c r="T574" s="217"/>
      <c r="U574" s="217"/>
      <c r="V574" s="217"/>
      <c r="W574" s="217"/>
      <c r="X574" s="217"/>
      <c r="Y574" s="217"/>
      <c r="Z574" s="217"/>
      <c r="AA574" s="217"/>
      <c r="AB574" s="217"/>
      <c r="AC574" s="217"/>
      <c r="AD574" s="217"/>
      <c r="AE574" s="217"/>
      <c r="AF574" s="217"/>
      <c r="AG574" s="217"/>
    </row>
    <row r="575" spans="1:33" s="37" customFormat="1" ht="15" hidden="1">
      <c r="A575" s="217"/>
      <c r="B575" s="217">
        <f>VLOOKUP(C575,Companies[],3,FALSE)</f>
        <v>0</v>
      </c>
      <c r="C575" s="221" t="s">
        <v>482</v>
      </c>
      <c r="D575" s="217" t="s">
        <v>300</v>
      </c>
      <c r="E575" s="217" t="s">
        <v>622</v>
      </c>
      <c r="F575" s="217"/>
      <c r="G575" s="218"/>
      <c r="H575" s="217"/>
      <c r="I575" s="217" t="s">
        <v>185</v>
      </c>
      <c r="J575" s="219">
        <v>3089197</v>
      </c>
      <c r="K575" s="217"/>
      <c r="L575" s="217"/>
      <c r="M575" s="217"/>
      <c r="N575" s="217"/>
      <c r="O575" s="217"/>
      <c r="P575" s="217"/>
      <c r="Q575" s="217"/>
      <c r="R575" s="217"/>
      <c r="S575" s="217"/>
      <c r="T575" s="217"/>
      <c r="U575" s="217"/>
      <c r="V575" s="217"/>
      <c r="W575" s="217"/>
      <c r="X575" s="217"/>
      <c r="Y575" s="217"/>
      <c r="Z575" s="217"/>
      <c r="AA575" s="217"/>
      <c r="AB575" s="217"/>
      <c r="AC575" s="217"/>
      <c r="AD575" s="217"/>
      <c r="AE575" s="217"/>
      <c r="AF575" s="217"/>
      <c r="AG575" s="217"/>
    </row>
    <row r="576" spans="1:33" s="37" customFormat="1" ht="15" hidden="1">
      <c r="A576" s="217"/>
      <c r="B576" s="217">
        <f>VLOOKUP(C576,Companies[],3,FALSE)</f>
        <v>0</v>
      </c>
      <c r="C576" s="221" t="s">
        <v>484</v>
      </c>
      <c r="D576" s="217" t="s">
        <v>300</v>
      </c>
      <c r="E576" s="217" t="s">
        <v>622</v>
      </c>
      <c r="F576" s="217"/>
      <c r="G576" s="218"/>
      <c r="H576" s="217"/>
      <c r="I576" s="217" t="s">
        <v>185</v>
      </c>
      <c r="J576" s="219">
        <v>10425975</v>
      </c>
      <c r="K576" s="217"/>
      <c r="L576" s="217"/>
      <c r="M576" s="217"/>
      <c r="N576" s="217"/>
      <c r="O576" s="217"/>
      <c r="P576" s="217"/>
      <c r="Q576" s="217"/>
      <c r="R576" s="217"/>
      <c r="S576" s="217"/>
      <c r="T576" s="217"/>
      <c r="U576" s="217"/>
      <c r="V576" s="217"/>
      <c r="W576" s="217"/>
      <c r="X576" s="217"/>
      <c r="Y576" s="217"/>
      <c r="Z576" s="217"/>
      <c r="AA576" s="217"/>
      <c r="AB576" s="217"/>
      <c r="AC576" s="217"/>
      <c r="AD576" s="217"/>
      <c r="AE576" s="217"/>
      <c r="AF576" s="217"/>
      <c r="AG576" s="217"/>
    </row>
    <row r="577" spans="1:33" s="37" customFormat="1" ht="15" hidden="1">
      <c r="A577" s="217"/>
      <c r="B577" s="217">
        <f>VLOOKUP(C577,Companies[],3,FALSE)</f>
        <v>0</v>
      </c>
      <c r="C577" s="221" t="s">
        <v>485</v>
      </c>
      <c r="D577" s="217" t="s">
        <v>300</v>
      </c>
      <c r="E577" s="217" t="s">
        <v>622</v>
      </c>
      <c r="F577" s="217"/>
      <c r="G577" s="218"/>
      <c r="H577" s="217"/>
      <c r="I577" s="217" t="s">
        <v>185</v>
      </c>
      <c r="J577" s="219">
        <v>15834474</v>
      </c>
      <c r="K577" s="217"/>
      <c r="L577" s="217"/>
      <c r="M577" s="217"/>
      <c r="N577" s="217"/>
      <c r="O577" s="217"/>
      <c r="P577" s="217"/>
      <c r="Q577" s="217"/>
      <c r="R577" s="217"/>
      <c r="S577" s="217"/>
      <c r="T577" s="217"/>
      <c r="U577" s="217"/>
      <c r="V577" s="217"/>
      <c r="W577" s="217"/>
      <c r="X577" s="217"/>
      <c r="Y577" s="217"/>
      <c r="Z577" s="217"/>
      <c r="AA577" s="217"/>
      <c r="AB577" s="217"/>
      <c r="AC577" s="217"/>
      <c r="AD577" s="217"/>
      <c r="AE577" s="217"/>
      <c r="AF577" s="217"/>
      <c r="AG577" s="217"/>
    </row>
    <row r="578" spans="1:33" s="37" customFormat="1" ht="15" hidden="1">
      <c r="A578" s="217"/>
      <c r="B578" s="217">
        <f>VLOOKUP(C578,Companies[],3,FALSE)</f>
        <v>0</v>
      </c>
      <c r="C578" s="221" t="s">
        <v>486</v>
      </c>
      <c r="D578" s="217" t="s">
        <v>300</v>
      </c>
      <c r="E578" s="217" t="s">
        <v>622</v>
      </c>
      <c r="F578" s="217"/>
      <c r="G578" s="218"/>
      <c r="H578" s="217"/>
      <c r="I578" s="217" t="s">
        <v>185</v>
      </c>
      <c r="J578" s="219">
        <v>318968704</v>
      </c>
      <c r="K578" s="217"/>
      <c r="L578" s="217"/>
      <c r="M578" s="217"/>
      <c r="N578" s="217"/>
      <c r="O578" s="217"/>
      <c r="P578" s="217"/>
      <c r="Q578" s="217"/>
      <c r="R578" s="217"/>
      <c r="S578" s="217"/>
      <c r="T578" s="217"/>
      <c r="U578" s="217"/>
      <c r="V578" s="217"/>
      <c r="W578" s="217"/>
      <c r="X578" s="217"/>
      <c r="Y578" s="217"/>
      <c r="Z578" s="217"/>
      <c r="AA578" s="217"/>
      <c r="AB578" s="217"/>
      <c r="AC578" s="217"/>
      <c r="AD578" s="217"/>
      <c r="AE578" s="217"/>
      <c r="AF578" s="217"/>
      <c r="AG578" s="217"/>
    </row>
    <row r="579" spans="1:33" s="37" customFormat="1" ht="15" hidden="1">
      <c r="A579" s="217"/>
      <c r="B579" s="217">
        <f>VLOOKUP(C579,Companies[],3,FALSE)</f>
        <v>0</v>
      </c>
      <c r="C579" s="221" t="s">
        <v>490</v>
      </c>
      <c r="D579" s="217" t="s">
        <v>300</v>
      </c>
      <c r="E579" s="217" t="s">
        <v>622</v>
      </c>
      <c r="F579" s="217"/>
      <c r="G579" s="218"/>
      <c r="H579" s="217"/>
      <c r="I579" s="217" t="s">
        <v>89</v>
      </c>
      <c r="J579" s="219">
        <v>184040405339</v>
      </c>
      <c r="K579" s="217"/>
      <c r="L579" s="217"/>
      <c r="M579" s="217"/>
      <c r="N579" s="217"/>
      <c r="O579" s="217"/>
      <c r="P579" s="217"/>
      <c r="Q579" s="217"/>
      <c r="R579" s="217"/>
      <c r="S579" s="217"/>
      <c r="T579" s="217"/>
      <c r="U579" s="217"/>
      <c r="V579" s="217"/>
      <c r="W579" s="217"/>
      <c r="X579" s="217"/>
      <c r="Y579" s="217"/>
      <c r="Z579" s="217"/>
      <c r="AA579" s="217"/>
      <c r="AB579" s="217"/>
      <c r="AC579" s="217"/>
      <c r="AD579" s="217"/>
      <c r="AE579" s="217"/>
      <c r="AF579" s="217"/>
      <c r="AG579" s="217"/>
    </row>
    <row r="580" spans="1:33" s="37" customFormat="1" ht="15" hidden="1">
      <c r="A580" s="217"/>
      <c r="B580" s="217">
        <f>VLOOKUP(C580,Companies[],3,FALSE)</f>
        <v>0</v>
      </c>
      <c r="C580" s="221" t="s">
        <v>492</v>
      </c>
      <c r="D580" s="217" t="s">
        <v>300</v>
      </c>
      <c r="E580" s="217" t="s">
        <v>622</v>
      </c>
      <c r="F580" s="217"/>
      <c r="G580" s="218"/>
      <c r="H580" s="217"/>
      <c r="I580" s="217" t="s">
        <v>89</v>
      </c>
      <c r="J580" s="219">
        <v>1411973500</v>
      </c>
      <c r="K580" s="217"/>
      <c r="L580" s="217"/>
      <c r="M580" s="217"/>
      <c r="N580" s="217"/>
      <c r="O580" s="217"/>
      <c r="P580" s="217"/>
      <c r="Q580" s="217"/>
      <c r="R580" s="217"/>
      <c r="S580" s="217"/>
      <c r="T580" s="217"/>
      <c r="U580" s="217"/>
      <c r="V580" s="217"/>
      <c r="W580" s="217"/>
      <c r="X580" s="217"/>
      <c r="Y580" s="217"/>
      <c r="Z580" s="217"/>
      <c r="AA580" s="217"/>
      <c r="AB580" s="217"/>
      <c r="AC580" s="217"/>
      <c r="AD580" s="217"/>
      <c r="AE580" s="217"/>
      <c r="AF580" s="217"/>
      <c r="AG580" s="217"/>
    </row>
    <row r="581" spans="1:33" s="37" customFormat="1" ht="15" hidden="1">
      <c r="A581" s="217"/>
      <c r="B581" s="217">
        <f>VLOOKUP(C581,Companies[],3,FALSE)</f>
        <v>0</v>
      </c>
      <c r="C581" s="221" t="s">
        <v>493</v>
      </c>
      <c r="D581" s="217" t="s">
        <v>300</v>
      </c>
      <c r="E581" s="217" t="s">
        <v>622</v>
      </c>
      <c r="F581" s="217"/>
      <c r="G581" s="218"/>
      <c r="H581" s="217"/>
      <c r="I581" s="217" t="s">
        <v>89</v>
      </c>
      <c r="J581" s="219">
        <v>1411973500</v>
      </c>
      <c r="K581" s="217"/>
      <c r="L581" s="217"/>
      <c r="M581" s="217"/>
      <c r="N581" s="217"/>
      <c r="O581" s="217"/>
      <c r="P581" s="217"/>
      <c r="Q581" s="217"/>
      <c r="R581" s="217"/>
      <c r="S581" s="217"/>
      <c r="T581" s="217"/>
      <c r="U581" s="217"/>
      <c r="V581" s="217"/>
      <c r="W581" s="217"/>
      <c r="X581" s="217"/>
      <c r="Y581" s="217"/>
      <c r="Z581" s="217"/>
      <c r="AA581" s="217"/>
      <c r="AB581" s="217"/>
      <c r="AC581" s="217"/>
      <c r="AD581" s="217"/>
      <c r="AE581" s="217"/>
      <c r="AF581" s="217"/>
      <c r="AG581" s="217"/>
    </row>
    <row r="582" spans="1:33" s="37" customFormat="1" ht="15" hidden="1">
      <c r="A582" s="217"/>
      <c r="B582" s="217">
        <f>VLOOKUP(C582,Companies[],3,FALSE)</f>
        <v>0</v>
      </c>
      <c r="C582" s="221" t="s">
        <v>494</v>
      </c>
      <c r="D582" s="217" t="s">
        <v>300</v>
      </c>
      <c r="E582" s="217" t="s">
        <v>622</v>
      </c>
      <c r="F582" s="217"/>
      <c r="G582" s="218"/>
      <c r="H582" s="217"/>
      <c r="I582" s="217" t="s">
        <v>185</v>
      </c>
      <c r="J582" s="219">
        <v>2622214</v>
      </c>
      <c r="K582" s="217"/>
      <c r="L582" s="217"/>
      <c r="M582" s="217"/>
      <c r="N582" s="217"/>
      <c r="O582" s="217"/>
      <c r="P582" s="217"/>
      <c r="Q582" s="217"/>
      <c r="R582" s="217"/>
      <c r="S582" s="217"/>
      <c r="T582" s="217"/>
      <c r="U582" s="217"/>
      <c r="V582" s="217"/>
      <c r="W582" s="217"/>
      <c r="X582" s="217"/>
      <c r="Y582" s="217"/>
      <c r="Z582" s="217"/>
      <c r="AA582" s="217"/>
      <c r="AB582" s="217"/>
      <c r="AC582" s="217"/>
      <c r="AD582" s="217"/>
      <c r="AE582" s="217"/>
      <c r="AF582" s="217"/>
      <c r="AG582" s="217"/>
    </row>
    <row r="583" spans="1:33" s="37" customFormat="1" ht="15" hidden="1">
      <c r="A583" s="217"/>
      <c r="B583" s="217">
        <f>VLOOKUP(C583,Companies[],3,FALSE)</f>
        <v>0</v>
      </c>
      <c r="C583" s="221" t="s">
        <v>495</v>
      </c>
      <c r="D583" s="217" t="s">
        <v>300</v>
      </c>
      <c r="E583" s="217" t="s">
        <v>622</v>
      </c>
      <c r="F583" s="217"/>
      <c r="G583" s="218"/>
      <c r="H583" s="217"/>
      <c r="I583" s="217" t="s">
        <v>89</v>
      </c>
      <c r="J583" s="219">
        <v>56799535</v>
      </c>
      <c r="K583" s="217"/>
      <c r="L583" s="217"/>
      <c r="M583" s="217"/>
      <c r="N583" s="217"/>
      <c r="O583" s="217"/>
      <c r="P583" s="217"/>
      <c r="Q583" s="217"/>
      <c r="R583" s="217"/>
      <c r="S583" s="217"/>
      <c r="T583" s="217"/>
      <c r="U583" s="217"/>
      <c r="V583" s="217"/>
      <c r="W583" s="217"/>
      <c r="X583" s="217"/>
      <c r="Y583" s="217"/>
      <c r="Z583" s="217"/>
      <c r="AA583" s="217"/>
      <c r="AB583" s="217"/>
      <c r="AC583" s="217"/>
      <c r="AD583" s="217"/>
      <c r="AE583" s="217"/>
      <c r="AF583" s="217"/>
      <c r="AG583" s="217"/>
    </row>
    <row r="584" spans="1:33" s="37" customFormat="1" ht="15" hidden="1">
      <c r="A584" s="217"/>
      <c r="B584" s="217">
        <f>VLOOKUP(C584,Companies[],3,FALSE)</f>
        <v>0</v>
      </c>
      <c r="C584" s="221" t="s">
        <v>498</v>
      </c>
      <c r="D584" s="217" t="s">
        <v>300</v>
      </c>
      <c r="E584" s="217" t="s">
        <v>622</v>
      </c>
      <c r="F584" s="217"/>
      <c r="G584" s="218"/>
      <c r="H584" s="217"/>
      <c r="I584" s="217" t="s">
        <v>89</v>
      </c>
      <c r="J584" s="219">
        <v>164005886</v>
      </c>
      <c r="K584" s="217"/>
      <c r="L584" s="217"/>
      <c r="M584" s="217"/>
      <c r="N584" s="217"/>
      <c r="O584" s="217"/>
      <c r="P584" s="217"/>
      <c r="Q584" s="217"/>
      <c r="R584" s="217"/>
      <c r="S584" s="217"/>
      <c r="T584" s="217"/>
      <c r="U584" s="217"/>
      <c r="V584" s="217"/>
      <c r="W584" s="217"/>
      <c r="X584" s="217"/>
      <c r="Y584" s="217"/>
      <c r="Z584" s="217"/>
      <c r="AA584" s="217"/>
      <c r="AB584" s="217"/>
      <c r="AC584" s="217"/>
      <c r="AD584" s="217"/>
      <c r="AE584" s="217"/>
      <c r="AF584" s="217"/>
      <c r="AG584" s="217"/>
    </row>
    <row r="585" spans="1:33" s="37" customFormat="1" ht="15" hidden="1">
      <c r="A585" s="217"/>
      <c r="B585" s="217">
        <f>VLOOKUP(C585,Companies[],3,FALSE)</f>
        <v>0</v>
      </c>
      <c r="C585" s="221" t="s">
        <v>499</v>
      </c>
      <c r="D585" s="217" t="s">
        <v>300</v>
      </c>
      <c r="E585" s="217" t="s">
        <v>622</v>
      </c>
      <c r="F585" s="217"/>
      <c r="G585" s="218"/>
      <c r="H585" s="217"/>
      <c r="I585" s="217" t="s">
        <v>89</v>
      </c>
      <c r="J585" s="219">
        <v>67234421979</v>
      </c>
      <c r="K585" s="217"/>
      <c r="L585" s="217"/>
      <c r="M585" s="217"/>
      <c r="N585" s="217"/>
      <c r="O585" s="217"/>
      <c r="P585" s="217"/>
      <c r="Q585" s="217"/>
      <c r="R585" s="217"/>
      <c r="S585" s="217"/>
      <c r="T585" s="217"/>
      <c r="U585" s="217"/>
      <c r="V585" s="217"/>
      <c r="W585" s="217"/>
      <c r="X585" s="217"/>
      <c r="Y585" s="217"/>
      <c r="Z585" s="217"/>
      <c r="AA585" s="217"/>
      <c r="AB585" s="217"/>
      <c r="AC585" s="217"/>
      <c r="AD585" s="217"/>
      <c r="AE585" s="217"/>
      <c r="AF585" s="217"/>
      <c r="AG585" s="217"/>
    </row>
    <row r="586" spans="1:33" s="37" customFormat="1" ht="15" hidden="1">
      <c r="A586" s="217"/>
      <c r="B586" s="217">
        <f>VLOOKUP(C586,Companies[],3,FALSE)</f>
        <v>0</v>
      </c>
      <c r="C586" s="221" t="s">
        <v>502</v>
      </c>
      <c r="D586" s="217" t="s">
        <v>300</v>
      </c>
      <c r="E586" s="217" t="s">
        <v>622</v>
      </c>
      <c r="F586" s="217"/>
      <c r="G586" s="218"/>
      <c r="H586" s="217"/>
      <c r="I586" s="217" t="s">
        <v>89</v>
      </c>
      <c r="J586" s="219">
        <v>11989499086</v>
      </c>
      <c r="K586" s="217"/>
      <c r="L586" s="217"/>
      <c r="M586" s="217"/>
      <c r="N586" s="217"/>
      <c r="O586" s="217"/>
      <c r="P586" s="217"/>
      <c r="Q586" s="217"/>
      <c r="R586" s="217"/>
      <c r="S586" s="217"/>
      <c r="T586" s="217"/>
      <c r="U586" s="217"/>
      <c r="V586" s="217"/>
      <c r="W586" s="217"/>
      <c r="X586" s="217"/>
      <c r="Y586" s="217"/>
      <c r="Z586" s="217"/>
      <c r="AA586" s="217"/>
      <c r="AB586" s="217"/>
      <c r="AC586" s="217"/>
      <c r="AD586" s="217"/>
      <c r="AE586" s="217"/>
      <c r="AF586" s="217"/>
      <c r="AG586" s="217"/>
    </row>
    <row r="587" spans="1:33" s="37" customFormat="1" ht="15" hidden="1">
      <c r="A587" s="217"/>
      <c r="B587" s="217">
        <f>VLOOKUP(C587,Companies[],3,FALSE)</f>
        <v>0</v>
      </c>
      <c r="C587" s="221" t="s">
        <v>503</v>
      </c>
      <c r="D587" s="217" t="s">
        <v>300</v>
      </c>
      <c r="E587" s="217" t="s">
        <v>622</v>
      </c>
      <c r="F587" s="217"/>
      <c r="G587" s="218"/>
      <c r="H587" s="217"/>
      <c r="I587" s="217" t="s">
        <v>89</v>
      </c>
      <c r="J587" s="219">
        <v>29226589959</v>
      </c>
      <c r="K587" s="217"/>
      <c r="L587" s="217"/>
      <c r="M587" s="217"/>
      <c r="N587" s="217"/>
      <c r="O587" s="217"/>
      <c r="P587" s="217"/>
      <c r="Q587" s="217"/>
      <c r="R587" s="217"/>
      <c r="S587" s="217"/>
      <c r="T587" s="217"/>
      <c r="U587" s="217"/>
      <c r="V587" s="217"/>
      <c r="W587" s="217"/>
      <c r="X587" s="217"/>
      <c r="Y587" s="217"/>
      <c r="Z587" s="217"/>
      <c r="AA587" s="217"/>
      <c r="AB587" s="217"/>
      <c r="AC587" s="217"/>
      <c r="AD587" s="217"/>
      <c r="AE587" s="217"/>
      <c r="AF587" s="217"/>
      <c r="AG587" s="217"/>
    </row>
    <row r="588" spans="1:33" s="37" customFormat="1" ht="15" hidden="1">
      <c r="A588" s="217"/>
      <c r="B588" s="217">
        <f>VLOOKUP(C588,Companies[],3,FALSE)</f>
        <v>0</v>
      </c>
      <c r="C588" s="221" t="s">
        <v>505</v>
      </c>
      <c r="D588" s="217" t="s">
        <v>300</v>
      </c>
      <c r="E588" s="217" t="s">
        <v>622</v>
      </c>
      <c r="F588" s="217"/>
      <c r="G588" s="218"/>
      <c r="H588" s="217"/>
      <c r="I588" s="217" t="s">
        <v>185</v>
      </c>
      <c r="J588" s="219">
        <v>12193253</v>
      </c>
      <c r="K588" s="217"/>
      <c r="L588" s="217"/>
      <c r="M588" s="217"/>
      <c r="N588" s="217"/>
      <c r="O588" s="217"/>
      <c r="P588" s="217"/>
      <c r="Q588" s="217"/>
      <c r="R588" s="217"/>
      <c r="S588" s="217"/>
      <c r="T588" s="217"/>
      <c r="U588" s="217"/>
      <c r="V588" s="217"/>
      <c r="W588" s="217"/>
      <c r="X588" s="217"/>
      <c r="Y588" s="217"/>
      <c r="Z588" s="217"/>
      <c r="AA588" s="217"/>
      <c r="AB588" s="217"/>
      <c r="AC588" s="217"/>
      <c r="AD588" s="217"/>
      <c r="AE588" s="217"/>
      <c r="AF588" s="217"/>
      <c r="AG588" s="217"/>
    </row>
    <row r="589" spans="1:33" s="37" customFormat="1" ht="15" hidden="1">
      <c r="A589" s="217"/>
      <c r="B589" s="217">
        <f>VLOOKUP(C589,Companies[],3,FALSE)</f>
        <v>0</v>
      </c>
      <c r="C589" s="221" t="s">
        <v>492</v>
      </c>
      <c r="D589" s="217" t="s">
        <v>300</v>
      </c>
      <c r="E589" s="217" t="s">
        <v>622</v>
      </c>
      <c r="F589" s="217"/>
      <c r="G589" s="218"/>
      <c r="H589" s="217"/>
      <c r="I589" s="217" t="s">
        <v>185</v>
      </c>
      <c r="J589" s="219">
        <v>1140115</v>
      </c>
      <c r="K589" s="217"/>
      <c r="L589" s="217"/>
      <c r="M589" s="217"/>
      <c r="N589" s="217"/>
      <c r="O589" s="217"/>
      <c r="P589" s="217"/>
      <c r="Q589" s="217"/>
      <c r="R589" s="217"/>
      <c r="S589" s="217"/>
      <c r="T589" s="217"/>
      <c r="U589" s="217"/>
      <c r="V589" s="217"/>
      <c r="W589" s="217"/>
      <c r="X589" s="217"/>
      <c r="Y589" s="217"/>
      <c r="Z589" s="217"/>
      <c r="AA589" s="217"/>
      <c r="AB589" s="217"/>
      <c r="AC589" s="217"/>
      <c r="AD589" s="217"/>
      <c r="AE589" s="217"/>
      <c r="AF589" s="217"/>
      <c r="AG589" s="217"/>
    </row>
    <row r="590" spans="1:33" s="37" customFormat="1" ht="15" hidden="1">
      <c r="A590" s="217"/>
      <c r="B590" s="217">
        <f>VLOOKUP(C590,Companies[],3,FALSE)</f>
        <v>0</v>
      </c>
      <c r="C590" s="221" t="s">
        <v>493</v>
      </c>
      <c r="D590" s="217" t="s">
        <v>300</v>
      </c>
      <c r="E590" s="217" t="s">
        <v>622</v>
      </c>
      <c r="F590" s="217"/>
      <c r="G590" s="218"/>
      <c r="H590" s="217"/>
      <c r="I590" s="217" t="s">
        <v>185</v>
      </c>
      <c r="J590" s="219">
        <v>1140115</v>
      </c>
      <c r="K590" s="217"/>
      <c r="L590" s="217"/>
      <c r="M590" s="217"/>
      <c r="N590" s="217"/>
      <c r="O590" s="217"/>
      <c r="P590" s="217"/>
      <c r="Q590" s="217"/>
      <c r="R590" s="217"/>
      <c r="S590" s="217"/>
      <c r="T590" s="217"/>
      <c r="U590" s="217"/>
      <c r="V590" s="217"/>
      <c r="W590" s="217"/>
      <c r="X590" s="217"/>
      <c r="Y590" s="217"/>
      <c r="Z590" s="217"/>
      <c r="AA590" s="217"/>
      <c r="AB590" s="217"/>
      <c r="AC590" s="217"/>
      <c r="AD590" s="217"/>
      <c r="AE590" s="217"/>
      <c r="AF590" s="217"/>
      <c r="AG590" s="217"/>
    </row>
    <row r="591" spans="1:33" s="37" customFormat="1" ht="15" hidden="1">
      <c r="A591" s="217"/>
      <c r="B591" s="217">
        <f>VLOOKUP(C591,Companies[],3,FALSE)</f>
        <v>0</v>
      </c>
      <c r="C591" s="221" t="s">
        <v>494</v>
      </c>
      <c r="D591" s="217" t="s">
        <v>300</v>
      </c>
      <c r="E591" s="217" t="s">
        <v>622</v>
      </c>
      <c r="F591" s="217"/>
      <c r="G591" s="218"/>
      <c r="H591" s="217"/>
      <c r="I591" s="217" t="s">
        <v>185</v>
      </c>
      <c r="J591" s="219">
        <v>2622214</v>
      </c>
      <c r="K591" s="217"/>
      <c r="L591" s="217"/>
      <c r="M591" s="217"/>
      <c r="N591" s="217"/>
      <c r="O591" s="217"/>
      <c r="P591" s="217"/>
      <c r="Q591" s="217"/>
      <c r="R591" s="217"/>
      <c r="S591" s="217"/>
      <c r="T591" s="217"/>
      <c r="U591" s="217"/>
      <c r="V591" s="217"/>
      <c r="W591" s="217"/>
      <c r="X591" s="217"/>
      <c r="Y591" s="217"/>
      <c r="Z591" s="217"/>
      <c r="AA591" s="217"/>
      <c r="AB591" s="217"/>
      <c r="AC591" s="217"/>
      <c r="AD591" s="217"/>
      <c r="AE591" s="217"/>
      <c r="AF591" s="217"/>
      <c r="AG591" s="217"/>
    </row>
    <row r="592" spans="1:33" s="37" customFormat="1" ht="15" hidden="1">
      <c r="A592" s="217"/>
      <c r="B592" s="217">
        <f>VLOOKUP(C592,Companies[],3,FALSE)</f>
        <v>0</v>
      </c>
      <c r="C592" s="221" t="s">
        <v>495</v>
      </c>
      <c r="D592" s="217" t="s">
        <v>300</v>
      </c>
      <c r="E592" s="217" t="s">
        <v>622</v>
      </c>
      <c r="F592" s="217"/>
      <c r="G592" s="218"/>
      <c r="H592" s="217"/>
      <c r="I592" s="217" t="s">
        <v>185</v>
      </c>
      <c r="J592" s="219">
        <v>35453049</v>
      </c>
      <c r="K592" s="217"/>
      <c r="L592" s="217"/>
      <c r="M592" s="217"/>
      <c r="N592" s="217"/>
      <c r="O592" s="217"/>
      <c r="P592" s="217"/>
      <c r="Q592" s="217"/>
      <c r="R592" s="217"/>
      <c r="S592" s="217"/>
      <c r="T592" s="217"/>
      <c r="U592" s="217"/>
      <c r="V592" s="217"/>
      <c r="W592" s="217"/>
      <c r="X592" s="217"/>
      <c r="Y592" s="217"/>
      <c r="Z592" s="217"/>
      <c r="AA592" s="217"/>
      <c r="AB592" s="217"/>
      <c r="AC592" s="217"/>
      <c r="AD592" s="217"/>
      <c r="AE592" s="217"/>
      <c r="AF592" s="217"/>
      <c r="AG592" s="217"/>
    </row>
    <row r="593" spans="1:33" s="37" customFormat="1" ht="15" hidden="1">
      <c r="A593" s="217"/>
      <c r="B593" s="217">
        <f>VLOOKUP(C593,Companies[],3,FALSE)</f>
        <v>0</v>
      </c>
      <c r="C593" s="221" t="s">
        <v>498</v>
      </c>
      <c r="D593" s="217" t="s">
        <v>300</v>
      </c>
      <c r="E593" s="217" t="s">
        <v>622</v>
      </c>
      <c r="F593" s="217"/>
      <c r="G593" s="218"/>
      <c r="H593" s="217"/>
      <c r="I593" s="217" t="s">
        <v>185</v>
      </c>
      <c r="J593" s="219">
        <v>2103384</v>
      </c>
      <c r="K593" s="217"/>
      <c r="L593" s="217"/>
      <c r="M593" s="217"/>
      <c r="N593" s="217"/>
      <c r="O593" s="217"/>
      <c r="P593" s="217"/>
      <c r="Q593" s="217"/>
      <c r="R593" s="217"/>
      <c r="S593" s="217"/>
      <c r="T593" s="217"/>
      <c r="U593" s="217"/>
      <c r="V593" s="217"/>
      <c r="W593" s="217"/>
      <c r="X593" s="217"/>
      <c r="Y593" s="217"/>
      <c r="Z593" s="217"/>
      <c r="AA593" s="217"/>
      <c r="AB593" s="217"/>
      <c r="AC593" s="217"/>
      <c r="AD593" s="217"/>
      <c r="AE593" s="217"/>
      <c r="AF593" s="217"/>
      <c r="AG593" s="217"/>
    </row>
    <row r="594" spans="1:33" s="37" customFormat="1" ht="15" hidden="1">
      <c r="A594" s="217"/>
      <c r="B594" s="217">
        <f>VLOOKUP(C594,Companies[],3,FALSE)</f>
        <v>0</v>
      </c>
      <c r="C594" s="221" t="s">
        <v>499</v>
      </c>
      <c r="D594" s="217" t="s">
        <v>300</v>
      </c>
      <c r="E594" s="217" t="s">
        <v>622</v>
      </c>
      <c r="F594" s="217"/>
      <c r="G594" s="218"/>
      <c r="H594" s="217"/>
      <c r="I594" s="217" t="s">
        <v>185</v>
      </c>
      <c r="J594" s="219">
        <v>14345972</v>
      </c>
      <c r="K594" s="217"/>
      <c r="L594" s="217"/>
      <c r="M594" s="217"/>
      <c r="N594" s="217"/>
      <c r="O594" s="217"/>
      <c r="P594" s="217"/>
      <c r="Q594" s="217"/>
      <c r="R594" s="217"/>
      <c r="S594" s="217"/>
      <c r="T594" s="217"/>
      <c r="U594" s="217"/>
      <c r="V594" s="217"/>
      <c r="W594" s="217"/>
      <c r="X594" s="217"/>
      <c r="Y594" s="217"/>
      <c r="Z594" s="217"/>
      <c r="AA594" s="217"/>
      <c r="AB594" s="217"/>
      <c r="AC594" s="217"/>
      <c r="AD594" s="217"/>
      <c r="AE594" s="217"/>
      <c r="AF594" s="217"/>
      <c r="AG594" s="217"/>
    </row>
    <row r="595" spans="1:33" s="37" customFormat="1" ht="15" hidden="1">
      <c r="A595" s="217"/>
      <c r="B595" s="217">
        <f>VLOOKUP(C595,Companies[],3,FALSE)</f>
        <v>0</v>
      </c>
      <c r="C595" s="221" t="s">
        <v>502</v>
      </c>
      <c r="D595" s="217" t="s">
        <v>300</v>
      </c>
      <c r="E595" s="217" t="s">
        <v>622</v>
      </c>
      <c r="F595" s="217"/>
      <c r="G595" s="218"/>
      <c r="H595" s="217"/>
      <c r="I595" s="217" t="s">
        <v>185</v>
      </c>
      <c r="J595" s="219">
        <v>660153</v>
      </c>
      <c r="K595" s="217"/>
      <c r="L595" s="217"/>
      <c r="M595" s="217"/>
      <c r="N595" s="217"/>
      <c r="O595" s="217"/>
      <c r="P595" s="217"/>
      <c r="Q595" s="217"/>
      <c r="R595" s="217"/>
      <c r="S595" s="217"/>
      <c r="T595" s="217"/>
      <c r="U595" s="217"/>
      <c r="V595" s="217"/>
      <c r="W595" s="217"/>
      <c r="X595" s="217"/>
      <c r="Y595" s="217"/>
      <c r="Z595" s="217"/>
      <c r="AA595" s="217"/>
      <c r="AB595" s="217"/>
      <c r="AC595" s="217"/>
      <c r="AD595" s="217"/>
      <c r="AE595" s="217"/>
      <c r="AF595" s="217"/>
      <c r="AG595" s="217"/>
    </row>
    <row r="596" spans="1:33" s="37" customFormat="1" ht="15" hidden="1">
      <c r="A596" s="217"/>
      <c r="B596" s="217">
        <f>VLOOKUP(C596,Companies[],3,FALSE)</f>
        <v>0</v>
      </c>
      <c r="C596" s="221" t="s">
        <v>503</v>
      </c>
      <c r="D596" s="217" t="s">
        <v>300</v>
      </c>
      <c r="E596" s="217" t="s">
        <v>622</v>
      </c>
      <c r="F596" s="217"/>
      <c r="G596" s="218"/>
      <c r="H596" s="217"/>
      <c r="I596" s="217" t="s">
        <v>185</v>
      </c>
      <c r="J596" s="219">
        <v>2048258</v>
      </c>
      <c r="K596" s="217"/>
      <c r="L596" s="217"/>
      <c r="M596" s="217"/>
      <c r="N596" s="217"/>
      <c r="O596" s="217"/>
      <c r="P596" s="217"/>
      <c r="Q596" s="217"/>
      <c r="R596" s="217"/>
      <c r="S596" s="217"/>
      <c r="T596" s="217"/>
      <c r="U596" s="217"/>
      <c r="V596" s="217"/>
      <c r="W596" s="217"/>
      <c r="X596" s="217"/>
      <c r="Y596" s="217"/>
      <c r="Z596" s="217"/>
      <c r="AA596" s="217"/>
      <c r="AB596" s="217"/>
      <c r="AC596" s="217"/>
      <c r="AD596" s="217"/>
      <c r="AE596" s="217"/>
      <c r="AF596" s="217"/>
      <c r="AG596" s="217"/>
    </row>
    <row r="597" spans="1:33" s="37" customFormat="1" ht="15" hidden="1">
      <c r="A597" s="217"/>
      <c r="B597" s="217">
        <f>VLOOKUP(C597,Companies[],3,FALSE)</f>
        <v>0</v>
      </c>
      <c r="C597" s="221" t="s">
        <v>506</v>
      </c>
      <c r="D597" s="217" t="s">
        <v>300</v>
      </c>
      <c r="E597" s="217" t="s">
        <v>622</v>
      </c>
      <c r="F597" s="217"/>
      <c r="G597" s="218"/>
      <c r="H597" s="217"/>
      <c r="I597" s="217" t="s">
        <v>89</v>
      </c>
      <c r="J597" s="219">
        <v>552178404310</v>
      </c>
      <c r="K597" s="217"/>
      <c r="L597" s="217"/>
      <c r="M597" s="217"/>
      <c r="N597" s="217"/>
      <c r="O597" s="217"/>
      <c r="P597" s="217"/>
      <c r="Q597" s="217"/>
      <c r="R597" s="217"/>
      <c r="S597" s="217"/>
      <c r="T597" s="217"/>
      <c r="U597" s="217"/>
      <c r="V597" s="217"/>
      <c r="W597" s="217"/>
      <c r="X597" s="217"/>
      <c r="Y597" s="217"/>
      <c r="Z597" s="217"/>
      <c r="AA597" s="217"/>
      <c r="AB597" s="217"/>
      <c r="AC597" s="217"/>
      <c r="AD597" s="217"/>
      <c r="AE597" s="217"/>
      <c r="AF597" s="217"/>
      <c r="AG597" s="217"/>
    </row>
    <row r="598" spans="1:33" s="37" customFormat="1" ht="15" hidden="1">
      <c r="A598" s="217"/>
      <c r="B598" s="217">
        <f>VLOOKUP(C598,Companies[],3,FALSE)</f>
        <v>0</v>
      </c>
      <c r="C598" s="221" t="s">
        <v>508</v>
      </c>
      <c r="D598" s="217" t="s">
        <v>300</v>
      </c>
      <c r="E598" s="217" t="s">
        <v>622</v>
      </c>
      <c r="F598" s="217"/>
      <c r="G598" s="218"/>
      <c r="H598" s="217"/>
      <c r="I598" s="217" t="s">
        <v>89</v>
      </c>
      <c r="J598" s="219">
        <v>99319679425</v>
      </c>
      <c r="K598" s="217"/>
      <c r="L598" s="217"/>
      <c r="M598" s="217"/>
      <c r="N598" s="217"/>
      <c r="O598" s="217"/>
      <c r="P598" s="217"/>
      <c r="Q598" s="217"/>
      <c r="R598" s="217"/>
      <c r="S598" s="217"/>
      <c r="T598" s="217"/>
      <c r="U598" s="217"/>
      <c r="V598" s="217"/>
      <c r="W598" s="217"/>
      <c r="X598" s="217"/>
      <c r="Y598" s="217"/>
      <c r="Z598" s="217"/>
      <c r="AA598" s="217"/>
      <c r="AB598" s="217"/>
      <c r="AC598" s="217"/>
      <c r="AD598" s="217"/>
      <c r="AE598" s="217"/>
      <c r="AF598" s="217"/>
      <c r="AG598" s="217"/>
    </row>
    <row r="599" spans="1:33" s="37" customFormat="1" ht="15" hidden="1">
      <c r="A599" s="217"/>
      <c r="B599" s="217">
        <f>VLOOKUP(C599,Companies[],3,FALSE)</f>
        <v>0</v>
      </c>
      <c r="C599" s="221" t="s">
        <v>510</v>
      </c>
      <c r="D599" s="217" t="s">
        <v>300</v>
      </c>
      <c r="E599" s="217" t="s">
        <v>622</v>
      </c>
      <c r="F599" s="217"/>
      <c r="G599" s="218"/>
      <c r="H599" s="217"/>
      <c r="I599" s="217" t="s">
        <v>89</v>
      </c>
      <c r="J599" s="219">
        <v>20443572399</v>
      </c>
      <c r="K599" s="217"/>
      <c r="L599" s="217"/>
      <c r="M599" s="217"/>
      <c r="N599" s="217"/>
      <c r="O599" s="217"/>
      <c r="P599" s="217"/>
      <c r="Q599" s="217"/>
      <c r="R599" s="217"/>
      <c r="S599" s="217"/>
      <c r="T599" s="217"/>
      <c r="U599" s="217"/>
      <c r="V599" s="217"/>
      <c r="W599" s="217"/>
      <c r="X599" s="217"/>
      <c r="Y599" s="217"/>
      <c r="Z599" s="217"/>
      <c r="AA599" s="217"/>
      <c r="AB599" s="217"/>
      <c r="AC599" s="217"/>
      <c r="AD599" s="217"/>
      <c r="AE599" s="217"/>
      <c r="AF599" s="217"/>
      <c r="AG599" s="217"/>
    </row>
    <row r="600" spans="1:33" s="37" customFormat="1" ht="15" hidden="1">
      <c r="A600" s="217"/>
      <c r="B600" s="217">
        <f>VLOOKUP(C600,Companies[],3,FALSE)</f>
        <v>0</v>
      </c>
      <c r="C600" s="221" t="s">
        <v>511</v>
      </c>
      <c r="D600" s="217" t="s">
        <v>300</v>
      </c>
      <c r="E600" s="217" t="s">
        <v>622</v>
      </c>
      <c r="F600" s="217"/>
      <c r="G600" s="218"/>
      <c r="H600" s="217"/>
      <c r="I600" s="217" t="s">
        <v>89</v>
      </c>
      <c r="J600" s="219">
        <v>153775577</v>
      </c>
      <c r="K600" s="217"/>
      <c r="L600" s="217"/>
      <c r="M600" s="217"/>
      <c r="N600" s="217"/>
      <c r="O600" s="217"/>
      <c r="P600" s="217"/>
      <c r="Q600" s="217"/>
      <c r="R600" s="217"/>
      <c r="S600" s="217"/>
      <c r="T600" s="217"/>
      <c r="U600" s="217"/>
      <c r="V600" s="217"/>
      <c r="W600" s="217"/>
      <c r="X600" s="217"/>
      <c r="Y600" s="217"/>
      <c r="Z600" s="217"/>
      <c r="AA600" s="217"/>
      <c r="AB600" s="217"/>
      <c r="AC600" s="217"/>
      <c r="AD600" s="217"/>
      <c r="AE600" s="217"/>
      <c r="AF600" s="217"/>
      <c r="AG600" s="217"/>
    </row>
    <row r="601" spans="1:33" s="37" customFormat="1" ht="15" hidden="1">
      <c r="A601" s="217"/>
      <c r="B601" s="217">
        <f>VLOOKUP(C601,Companies[],3,FALSE)</f>
        <v>0</v>
      </c>
      <c r="C601" s="221" t="s">
        <v>514</v>
      </c>
      <c r="D601" s="217" t="s">
        <v>300</v>
      </c>
      <c r="E601" s="217" t="s">
        <v>622</v>
      </c>
      <c r="F601" s="217"/>
      <c r="G601" s="218"/>
      <c r="H601" s="217"/>
      <c r="I601" s="217" t="s">
        <v>89</v>
      </c>
      <c r="J601" s="219">
        <v>87762912901</v>
      </c>
      <c r="K601" s="217"/>
      <c r="L601" s="217"/>
      <c r="M601" s="217"/>
      <c r="N601" s="217"/>
      <c r="O601" s="217"/>
      <c r="P601" s="217"/>
      <c r="Q601" s="217"/>
      <c r="R601" s="217"/>
      <c r="S601" s="217"/>
      <c r="T601" s="217"/>
      <c r="U601" s="217"/>
      <c r="V601" s="217"/>
      <c r="W601" s="217"/>
      <c r="X601" s="217"/>
      <c r="Y601" s="217"/>
      <c r="Z601" s="217"/>
      <c r="AA601" s="217"/>
      <c r="AB601" s="217"/>
      <c r="AC601" s="217"/>
      <c r="AD601" s="217"/>
      <c r="AE601" s="217"/>
      <c r="AF601" s="217"/>
      <c r="AG601" s="217"/>
    </row>
    <row r="602" spans="1:33" s="37" customFormat="1" ht="15" hidden="1">
      <c r="A602" s="217"/>
      <c r="B602" s="217">
        <f>VLOOKUP(C602,Companies[],3,FALSE)</f>
        <v>0</v>
      </c>
      <c r="C602" s="221" t="s">
        <v>515</v>
      </c>
      <c r="D602" s="217" t="s">
        <v>300</v>
      </c>
      <c r="E602" s="217" t="s">
        <v>622</v>
      </c>
      <c r="F602" s="217"/>
      <c r="G602" s="218"/>
      <c r="H602" s="217"/>
      <c r="I602" s="217" t="s">
        <v>89</v>
      </c>
      <c r="J602" s="219">
        <v>8767093409</v>
      </c>
      <c r="K602" s="217"/>
      <c r="L602" s="217"/>
      <c r="M602" s="217"/>
      <c r="N602" s="217"/>
      <c r="O602" s="217"/>
      <c r="P602" s="217"/>
      <c r="Q602" s="217"/>
      <c r="R602" s="217"/>
      <c r="S602" s="217"/>
      <c r="T602" s="217"/>
      <c r="U602" s="217"/>
      <c r="V602" s="217"/>
      <c r="W602" s="217"/>
      <c r="X602" s="217"/>
      <c r="Y602" s="217"/>
      <c r="Z602" s="217"/>
      <c r="AA602" s="217"/>
      <c r="AB602" s="217"/>
      <c r="AC602" s="217"/>
      <c r="AD602" s="217"/>
      <c r="AE602" s="217"/>
      <c r="AF602" s="217"/>
      <c r="AG602" s="217"/>
    </row>
    <row r="603" spans="1:33" s="37" customFormat="1" ht="15" hidden="1">
      <c r="A603" s="217"/>
      <c r="B603" s="217">
        <f>VLOOKUP(C603,Companies[],3,FALSE)</f>
        <v>0</v>
      </c>
      <c r="C603" s="221" t="s">
        <v>518</v>
      </c>
      <c r="D603" s="217" t="s">
        <v>300</v>
      </c>
      <c r="E603" s="217" t="s">
        <v>622</v>
      </c>
      <c r="F603" s="217"/>
      <c r="G603" s="218"/>
      <c r="H603" s="217"/>
      <c r="I603" s="217" t="s">
        <v>185</v>
      </c>
      <c r="J603" s="219">
        <v>18272580</v>
      </c>
      <c r="K603" s="217"/>
      <c r="L603" s="217"/>
      <c r="M603" s="217"/>
      <c r="N603" s="217"/>
      <c r="O603" s="217"/>
      <c r="P603" s="217"/>
      <c r="Q603" s="217"/>
      <c r="R603" s="217"/>
      <c r="S603" s="217"/>
      <c r="T603" s="217"/>
      <c r="U603" s="217"/>
      <c r="V603" s="217"/>
      <c r="W603" s="217"/>
      <c r="X603" s="217"/>
      <c r="Y603" s="217"/>
      <c r="Z603" s="217"/>
      <c r="AA603" s="217"/>
      <c r="AB603" s="217"/>
      <c r="AC603" s="217"/>
      <c r="AD603" s="217"/>
      <c r="AE603" s="217"/>
      <c r="AF603" s="217"/>
      <c r="AG603" s="217"/>
    </row>
    <row r="604" spans="1:33" s="37" customFormat="1" ht="15" hidden="1">
      <c r="A604" s="217"/>
      <c r="B604" s="217">
        <f>VLOOKUP(C604,Companies[],3,FALSE)</f>
        <v>0</v>
      </c>
      <c r="C604" s="221" t="s">
        <v>506</v>
      </c>
      <c r="D604" s="217" t="s">
        <v>300</v>
      </c>
      <c r="E604" s="217" t="s">
        <v>622</v>
      </c>
      <c r="F604" s="217"/>
      <c r="G604" s="218"/>
      <c r="H604" s="217"/>
      <c r="I604" s="217" t="s">
        <v>185</v>
      </c>
      <c r="J604" s="219">
        <v>223105046</v>
      </c>
      <c r="K604" s="217"/>
      <c r="L604" s="217"/>
      <c r="M604" s="217"/>
      <c r="N604" s="217"/>
      <c r="O604" s="217"/>
      <c r="P604" s="217"/>
      <c r="Q604" s="217"/>
      <c r="R604" s="217"/>
      <c r="S604" s="217"/>
      <c r="T604" s="217"/>
      <c r="U604" s="217"/>
      <c r="V604" s="217"/>
      <c r="W604" s="217"/>
      <c r="X604" s="217"/>
      <c r="Y604" s="217"/>
      <c r="Z604" s="217"/>
      <c r="AA604" s="217"/>
      <c r="AB604" s="217"/>
      <c r="AC604" s="217"/>
      <c r="AD604" s="217"/>
      <c r="AE604" s="217"/>
      <c r="AF604" s="217"/>
      <c r="AG604" s="217"/>
    </row>
    <row r="605" spans="1:33" s="37" customFormat="1" ht="15" hidden="1">
      <c r="A605" s="217"/>
      <c r="B605" s="217">
        <f>VLOOKUP(C605,Companies[],3,FALSE)</f>
        <v>0</v>
      </c>
      <c r="C605" s="221" t="s">
        <v>511</v>
      </c>
      <c r="D605" s="217" t="s">
        <v>300</v>
      </c>
      <c r="E605" s="217" t="s">
        <v>622</v>
      </c>
      <c r="F605" s="217"/>
      <c r="G605" s="218"/>
      <c r="H605" s="217"/>
      <c r="I605" s="217" t="s">
        <v>185</v>
      </c>
      <c r="J605" s="219">
        <v>2839887</v>
      </c>
      <c r="K605" s="217"/>
      <c r="L605" s="217"/>
      <c r="M605" s="217"/>
      <c r="N605" s="217"/>
      <c r="O605" s="217"/>
      <c r="P605" s="217"/>
      <c r="Q605" s="217"/>
      <c r="R605" s="217"/>
      <c r="S605" s="217"/>
      <c r="T605" s="217"/>
      <c r="U605" s="217"/>
      <c r="V605" s="217"/>
      <c r="W605" s="217"/>
      <c r="X605" s="217"/>
      <c r="Y605" s="217"/>
      <c r="Z605" s="217"/>
      <c r="AA605" s="217"/>
      <c r="AB605" s="217"/>
      <c r="AC605" s="217"/>
      <c r="AD605" s="217"/>
      <c r="AE605" s="217"/>
      <c r="AF605" s="217"/>
      <c r="AG605" s="217"/>
    </row>
    <row r="606" spans="1:33" s="37" customFormat="1" ht="15" hidden="1">
      <c r="A606" s="217"/>
      <c r="B606" s="217">
        <f>VLOOKUP(C606,Companies[],3,FALSE)</f>
        <v>0</v>
      </c>
      <c r="C606" s="221" t="s">
        <v>514</v>
      </c>
      <c r="D606" s="217" t="s">
        <v>300</v>
      </c>
      <c r="E606" s="217" t="s">
        <v>622</v>
      </c>
      <c r="F606" s="217"/>
      <c r="G606" s="218"/>
      <c r="H606" s="217"/>
      <c r="I606" s="217" t="s">
        <v>185</v>
      </c>
      <c r="J606" s="219">
        <v>204236</v>
      </c>
      <c r="K606" s="217"/>
      <c r="L606" s="217"/>
      <c r="M606" s="217"/>
      <c r="N606" s="217"/>
      <c r="O606" s="217"/>
      <c r="P606" s="217"/>
      <c r="Q606" s="217"/>
      <c r="R606" s="217"/>
      <c r="S606" s="217"/>
      <c r="T606" s="217"/>
      <c r="U606" s="217"/>
      <c r="V606" s="217"/>
      <c r="W606" s="217"/>
      <c r="X606" s="217"/>
      <c r="Y606" s="217"/>
      <c r="Z606" s="217"/>
      <c r="AA606" s="217"/>
      <c r="AB606" s="217"/>
      <c r="AC606" s="217"/>
      <c r="AD606" s="217"/>
      <c r="AE606" s="217"/>
      <c r="AF606" s="217"/>
      <c r="AG606" s="217"/>
    </row>
    <row r="607" spans="1:33" s="37" customFormat="1" ht="15" hidden="1">
      <c r="A607" s="217"/>
      <c r="B607" s="217">
        <f>VLOOKUP(C607,Companies[],3,FALSE)</f>
        <v>0</v>
      </c>
      <c r="C607" s="221" t="s">
        <v>515</v>
      </c>
      <c r="D607" s="217" t="s">
        <v>300</v>
      </c>
      <c r="E607" s="217" t="s">
        <v>622</v>
      </c>
      <c r="F607" s="217"/>
      <c r="G607" s="218"/>
      <c r="H607" s="217"/>
      <c r="I607" s="217" t="s">
        <v>185</v>
      </c>
      <c r="J607" s="219">
        <v>4191460</v>
      </c>
      <c r="K607" s="217"/>
      <c r="L607" s="217"/>
      <c r="M607" s="217"/>
      <c r="N607" s="217"/>
      <c r="O607" s="217"/>
      <c r="P607" s="217"/>
      <c r="Q607" s="217"/>
      <c r="R607" s="217"/>
      <c r="S607" s="217"/>
      <c r="T607" s="217"/>
      <c r="U607" s="217"/>
      <c r="V607" s="217"/>
      <c r="W607" s="217"/>
      <c r="X607" s="217"/>
      <c r="Y607" s="217"/>
      <c r="Z607" s="217"/>
      <c r="AA607" s="217"/>
      <c r="AB607" s="217"/>
      <c r="AC607" s="217"/>
      <c r="AD607" s="217"/>
      <c r="AE607" s="217"/>
      <c r="AF607" s="217"/>
      <c r="AG607" s="217"/>
    </row>
    <row r="608" spans="1:33" s="37" customFormat="1" ht="15" hidden="1">
      <c r="A608" s="217"/>
      <c r="B608" s="217">
        <f>VLOOKUP(C608,Companies[],3,FALSE)</f>
        <v>0</v>
      </c>
      <c r="C608" s="221" t="s">
        <v>523</v>
      </c>
      <c r="D608" s="217" t="s">
        <v>300</v>
      </c>
      <c r="E608" s="217" t="s">
        <v>622</v>
      </c>
      <c r="F608" s="217"/>
      <c r="G608" s="218"/>
      <c r="H608" s="217"/>
      <c r="I608" s="217" t="s">
        <v>185</v>
      </c>
      <c r="J608" s="219">
        <v>2501543</v>
      </c>
      <c r="K608" s="217"/>
      <c r="L608" s="217"/>
      <c r="M608" s="217"/>
      <c r="N608" s="217"/>
      <c r="O608" s="217"/>
      <c r="P608" s="217"/>
      <c r="Q608" s="217"/>
      <c r="R608" s="217"/>
      <c r="S608" s="217"/>
      <c r="T608" s="217"/>
      <c r="U608" s="217"/>
      <c r="V608" s="217"/>
      <c r="W608" s="217"/>
      <c r="X608" s="217"/>
      <c r="Y608" s="217"/>
      <c r="Z608" s="217"/>
      <c r="AA608" s="217"/>
      <c r="AB608" s="217"/>
      <c r="AC608" s="217"/>
      <c r="AD608" s="217"/>
      <c r="AE608" s="217"/>
      <c r="AF608" s="217"/>
      <c r="AG608" s="217"/>
    </row>
    <row r="609" spans="1:33" s="37" customFormat="1" ht="15" hidden="1">
      <c r="A609" s="217"/>
      <c r="B609" s="217">
        <f>VLOOKUP(C609,Companies[],3,FALSE)</f>
        <v>0</v>
      </c>
      <c r="C609" s="221" t="s">
        <v>524</v>
      </c>
      <c r="D609" s="217" t="s">
        <v>300</v>
      </c>
      <c r="E609" s="217" t="s">
        <v>622</v>
      </c>
      <c r="F609" s="217"/>
      <c r="G609" s="218"/>
      <c r="H609" s="217"/>
      <c r="I609" s="217" t="s">
        <v>185</v>
      </c>
      <c r="J609" s="219">
        <v>31002973</v>
      </c>
      <c r="K609" s="217"/>
      <c r="L609" s="217"/>
      <c r="M609" s="217"/>
      <c r="N609" s="217"/>
      <c r="O609" s="217"/>
      <c r="P609" s="217"/>
      <c r="Q609" s="217"/>
      <c r="R609" s="217"/>
      <c r="S609" s="217"/>
      <c r="T609" s="217"/>
      <c r="U609" s="217"/>
      <c r="V609" s="217"/>
      <c r="W609" s="217"/>
      <c r="X609" s="217"/>
      <c r="Y609" s="217"/>
      <c r="Z609" s="217"/>
      <c r="AA609" s="217"/>
      <c r="AB609" s="217"/>
      <c r="AC609" s="217"/>
      <c r="AD609" s="217"/>
      <c r="AE609" s="217"/>
      <c r="AF609" s="217"/>
      <c r="AG609" s="217"/>
    </row>
    <row r="610" spans="1:33" s="37" customFormat="1" ht="15" hidden="1">
      <c r="A610" s="217"/>
      <c r="B610" s="217">
        <f>VLOOKUP(C610,Companies[],3,FALSE)</f>
        <v>0</v>
      </c>
      <c r="C610" s="221" t="s">
        <v>525</v>
      </c>
      <c r="D610" s="217" t="s">
        <v>300</v>
      </c>
      <c r="E610" s="217" t="s">
        <v>622</v>
      </c>
      <c r="F610" s="217"/>
      <c r="G610" s="218"/>
      <c r="H610" s="217"/>
      <c r="I610" s="217" t="s">
        <v>185</v>
      </c>
      <c r="J610" s="219">
        <v>12210884</v>
      </c>
      <c r="K610" s="217"/>
      <c r="L610" s="217"/>
      <c r="M610" s="217"/>
      <c r="N610" s="217"/>
      <c r="O610" s="217"/>
      <c r="P610" s="217"/>
      <c r="Q610" s="217"/>
      <c r="R610" s="217"/>
      <c r="S610" s="217"/>
      <c r="T610" s="217"/>
      <c r="U610" s="217"/>
      <c r="V610" s="217"/>
      <c r="W610" s="217"/>
      <c r="X610" s="217"/>
      <c r="Y610" s="217"/>
      <c r="Z610" s="217"/>
      <c r="AA610" s="217"/>
      <c r="AB610" s="217"/>
      <c r="AC610" s="217"/>
      <c r="AD610" s="217"/>
      <c r="AE610" s="217"/>
      <c r="AF610" s="217"/>
      <c r="AG610" s="217"/>
    </row>
    <row r="611" spans="1:33" s="37" customFormat="1" ht="15" hidden="1">
      <c r="A611" s="217"/>
      <c r="B611" s="217">
        <f>VLOOKUP(C611,Companies[],3,FALSE)</f>
        <v>0</v>
      </c>
      <c r="C611" s="221" t="s">
        <v>521</v>
      </c>
      <c r="D611" s="217" t="s">
        <v>300</v>
      </c>
      <c r="E611" s="217" t="s">
        <v>622</v>
      </c>
      <c r="F611" s="217"/>
      <c r="G611" s="218"/>
      <c r="H611" s="217"/>
      <c r="I611" s="217" t="s">
        <v>89</v>
      </c>
      <c r="J611" s="219">
        <v>113313766802</v>
      </c>
      <c r="K611" s="217"/>
      <c r="L611" s="217"/>
      <c r="M611" s="217"/>
      <c r="N611" s="217"/>
      <c r="O611" s="217"/>
      <c r="P611" s="217"/>
      <c r="Q611" s="217"/>
      <c r="R611" s="217"/>
      <c r="S611" s="217"/>
      <c r="T611" s="217"/>
      <c r="U611" s="217"/>
      <c r="V611" s="217"/>
      <c r="W611" s="217"/>
      <c r="X611" s="217"/>
      <c r="Y611" s="217"/>
      <c r="Z611" s="217"/>
      <c r="AA611" s="217"/>
      <c r="AB611" s="217"/>
      <c r="AC611" s="217"/>
      <c r="AD611" s="217"/>
      <c r="AE611" s="217"/>
      <c r="AF611" s="217"/>
      <c r="AG611" s="217"/>
    </row>
    <row r="612" spans="1:33" s="37" customFormat="1" ht="15" hidden="1">
      <c r="A612" s="217"/>
      <c r="B612" s="217">
        <f>VLOOKUP(C612,Companies[],3,FALSE)</f>
        <v>0</v>
      </c>
      <c r="C612" s="221" t="s">
        <v>523</v>
      </c>
      <c r="D612" s="217" t="s">
        <v>300</v>
      </c>
      <c r="E612" s="217" t="s">
        <v>622</v>
      </c>
      <c r="F612" s="217"/>
      <c r="G612" s="218"/>
      <c r="H612" s="217"/>
      <c r="I612" s="217" t="s">
        <v>89</v>
      </c>
      <c r="J612" s="219">
        <v>13865030769</v>
      </c>
      <c r="K612" s="217"/>
      <c r="L612" s="217"/>
      <c r="M612" s="217"/>
      <c r="N612" s="217"/>
      <c r="O612" s="217"/>
      <c r="P612" s="217"/>
      <c r="Q612" s="217"/>
      <c r="R612" s="217"/>
      <c r="S612" s="217"/>
      <c r="T612" s="217"/>
      <c r="U612" s="217"/>
      <c r="V612" s="217"/>
      <c r="W612" s="217"/>
      <c r="X612" s="217"/>
      <c r="Y612" s="217"/>
      <c r="Z612" s="217"/>
      <c r="AA612" s="217"/>
      <c r="AB612" s="217"/>
      <c r="AC612" s="217"/>
      <c r="AD612" s="217"/>
      <c r="AE612" s="217"/>
      <c r="AF612" s="217"/>
      <c r="AG612" s="217"/>
    </row>
    <row r="613" spans="1:33" s="37" customFormat="1" ht="15" hidden="1">
      <c r="A613" s="217"/>
      <c r="B613" s="217">
        <f>VLOOKUP(C613,Companies[],3,FALSE)</f>
        <v>0</v>
      </c>
      <c r="C613" s="221" t="s">
        <v>525</v>
      </c>
      <c r="D613" s="217" t="s">
        <v>300</v>
      </c>
      <c r="E613" s="217" t="s">
        <v>622</v>
      </c>
      <c r="F613" s="217"/>
      <c r="G613" s="218"/>
      <c r="H613" s="217"/>
      <c r="I613" s="217" t="s">
        <v>89</v>
      </c>
      <c r="J613" s="219">
        <v>62583973443</v>
      </c>
      <c r="K613" s="217"/>
      <c r="L613" s="217"/>
      <c r="M613" s="217"/>
      <c r="N613" s="217"/>
      <c r="O613" s="217"/>
      <c r="P613" s="217"/>
      <c r="Q613" s="217"/>
      <c r="R613" s="217"/>
      <c r="S613" s="217"/>
      <c r="T613" s="217"/>
      <c r="U613" s="217"/>
      <c r="V613" s="217"/>
      <c r="W613" s="217"/>
      <c r="X613" s="217"/>
      <c r="Y613" s="217"/>
      <c r="Z613" s="217"/>
      <c r="AA613" s="217"/>
      <c r="AB613" s="217"/>
      <c r="AC613" s="217"/>
      <c r="AD613" s="217"/>
      <c r="AE613" s="217"/>
      <c r="AF613" s="217"/>
      <c r="AG613" s="217"/>
    </row>
    <row r="614" spans="1:33" s="37" customFormat="1" ht="15" hidden="1">
      <c r="A614" s="217"/>
      <c r="B614" s="217">
        <f>VLOOKUP(C614,Companies[],3,FALSE)</f>
        <v>0</v>
      </c>
      <c r="C614" s="221" t="s">
        <v>527</v>
      </c>
      <c r="D614" s="217" t="s">
        <v>300</v>
      </c>
      <c r="E614" s="217" t="s">
        <v>622</v>
      </c>
      <c r="F614" s="217"/>
      <c r="G614" s="218"/>
      <c r="H614" s="217"/>
      <c r="I614" s="217" t="s">
        <v>89</v>
      </c>
      <c r="J614" s="219">
        <v>64116173272</v>
      </c>
      <c r="K614" s="217"/>
      <c r="L614" s="217"/>
      <c r="M614" s="217"/>
      <c r="N614" s="217"/>
      <c r="O614" s="217"/>
      <c r="P614" s="217"/>
      <c r="Q614" s="217"/>
      <c r="R614" s="217"/>
      <c r="S614" s="217"/>
      <c r="T614" s="217"/>
      <c r="U614" s="217"/>
      <c r="V614" s="217"/>
      <c r="W614" s="217"/>
      <c r="X614" s="217"/>
      <c r="Y614" s="217"/>
      <c r="Z614" s="217"/>
      <c r="AA614" s="217"/>
      <c r="AB614" s="217"/>
      <c r="AC614" s="217"/>
      <c r="AD614" s="217"/>
      <c r="AE614" s="217"/>
      <c r="AF614" s="217"/>
      <c r="AG614" s="217"/>
    </row>
    <row r="615" spans="1:33" s="37" customFormat="1" ht="15" hidden="1">
      <c r="A615" s="217"/>
      <c r="B615" s="217">
        <f>VLOOKUP(C615,Companies[],3,FALSE)</f>
        <v>0</v>
      </c>
      <c r="C615" s="221" t="s">
        <v>529</v>
      </c>
      <c r="D615" s="217" t="s">
        <v>300</v>
      </c>
      <c r="E615" s="217" t="s">
        <v>622</v>
      </c>
      <c r="F615" s="217"/>
      <c r="G615" s="218"/>
      <c r="H615" s="217"/>
      <c r="I615" s="217" t="s">
        <v>89</v>
      </c>
      <c r="J615" s="219">
        <v>52324240701</v>
      </c>
      <c r="K615" s="217"/>
      <c r="L615" s="217"/>
      <c r="M615" s="217"/>
      <c r="N615" s="217"/>
      <c r="O615" s="217"/>
      <c r="P615" s="217"/>
      <c r="Q615" s="217"/>
      <c r="R615" s="217"/>
      <c r="S615" s="217"/>
      <c r="T615" s="217"/>
      <c r="U615" s="217"/>
      <c r="V615" s="217"/>
      <c r="W615" s="217"/>
      <c r="X615" s="217"/>
      <c r="Y615" s="217"/>
      <c r="Z615" s="217"/>
      <c r="AA615" s="217"/>
      <c r="AB615" s="217"/>
      <c r="AC615" s="217"/>
      <c r="AD615" s="217"/>
      <c r="AE615" s="217"/>
      <c r="AF615" s="217"/>
      <c r="AG615" s="217"/>
    </row>
    <row r="616" spans="1:33" s="37" customFormat="1" ht="15" hidden="1">
      <c r="A616" s="217"/>
      <c r="B616" s="217">
        <f>VLOOKUP(C616,Companies[],3,FALSE)</f>
        <v>0</v>
      </c>
      <c r="C616" s="221" t="s">
        <v>530</v>
      </c>
      <c r="D616" s="217" t="s">
        <v>300</v>
      </c>
      <c r="E616" s="217" t="s">
        <v>622</v>
      </c>
      <c r="F616" s="217"/>
      <c r="G616" s="218"/>
      <c r="H616" s="217"/>
      <c r="I616" s="217" t="s">
        <v>185</v>
      </c>
      <c r="J616" s="219">
        <v>4595797</v>
      </c>
      <c r="K616" s="217"/>
      <c r="L616" s="217"/>
      <c r="M616" s="217"/>
      <c r="N616" s="217"/>
      <c r="O616" s="217"/>
      <c r="P616" s="217"/>
      <c r="Q616" s="217"/>
      <c r="R616" s="217"/>
      <c r="S616" s="217"/>
      <c r="T616" s="217"/>
      <c r="U616" s="217"/>
      <c r="V616" s="217"/>
      <c r="W616" s="217"/>
      <c r="X616" s="217"/>
      <c r="Y616" s="217"/>
      <c r="Z616" s="217"/>
      <c r="AA616" s="217"/>
      <c r="AB616" s="217"/>
      <c r="AC616" s="217"/>
      <c r="AD616" s="217"/>
      <c r="AE616" s="217"/>
      <c r="AF616" s="217"/>
      <c r="AG616" s="217"/>
    </row>
    <row r="617" spans="1:33" s="37" customFormat="1" ht="15" hidden="1">
      <c r="A617" s="217"/>
      <c r="B617" s="217">
        <f>VLOOKUP(C617,Companies[],3,FALSE)</f>
        <v>0</v>
      </c>
      <c r="C617" s="221" t="s">
        <v>532</v>
      </c>
      <c r="D617" s="217" t="s">
        <v>300</v>
      </c>
      <c r="E617" s="217" t="s">
        <v>622</v>
      </c>
      <c r="F617" s="217"/>
      <c r="G617" s="218"/>
      <c r="H617" s="217"/>
      <c r="I617" s="217" t="s">
        <v>89</v>
      </c>
      <c r="J617" s="219">
        <v>99514869</v>
      </c>
      <c r="K617" s="217"/>
      <c r="L617" s="217"/>
      <c r="M617" s="217"/>
      <c r="N617" s="217"/>
      <c r="O617" s="217"/>
      <c r="P617" s="217"/>
      <c r="Q617" s="217"/>
      <c r="R617" s="217"/>
      <c r="S617" s="217"/>
      <c r="T617" s="217"/>
      <c r="U617" s="217"/>
      <c r="V617" s="217"/>
      <c r="W617" s="217"/>
      <c r="X617" s="217"/>
      <c r="Y617" s="217"/>
      <c r="Z617" s="217"/>
      <c r="AA617" s="217"/>
      <c r="AB617" s="217"/>
      <c r="AC617" s="217"/>
      <c r="AD617" s="217"/>
      <c r="AE617" s="217"/>
      <c r="AF617" s="217"/>
      <c r="AG617" s="217"/>
    </row>
    <row r="618" spans="1:33" s="37" customFormat="1" ht="15" hidden="1">
      <c r="A618" s="217"/>
      <c r="B618" s="217">
        <f>VLOOKUP(C618,Companies[],3,FALSE)</f>
        <v>0</v>
      </c>
      <c r="C618" s="221" t="s">
        <v>536</v>
      </c>
      <c r="D618" s="217" t="s">
        <v>300</v>
      </c>
      <c r="E618" s="217" t="s">
        <v>622</v>
      </c>
      <c r="F618" s="217"/>
      <c r="G618" s="218"/>
      <c r="H618" s="217"/>
      <c r="I618" s="217" t="s">
        <v>89</v>
      </c>
      <c r="J618" s="219">
        <v>8079594172</v>
      </c>
      <c r="K618" s="217"/>
      <c r="L618" s="217"/>
      <c r="M618" s="217"/>
      <c r="N618" s="217"/>
      <c r="O618" s="217"/>
      <c r="P618" s="217"/>
      <c r="Q618" s="217"/>
      <c r="R618" s="217"/>
      <c r="S618" s="217"/>
      <c r="T618" s="217"/>
      <c r="U618" s="217"/>
      <c r="V618" s="217"/>
      <c r="W618" s="217"/>
      <c r="X618" s="217"/>
      <c r="Y618" s="217"/>
      <c r="Z618" s="217"/>
      <c r="AA618" s="217"/>
      <c r="AB618" s="217"/>
      <c r="AC618" s="217"/>
      <c r="AD618" s="217"/>
      <c r="AE618" s="217"/>
      <c r="AF618" s="217"/>
      <c r="AG618" s="217"/>
    </row>
    <row r="619" spans="1:33" s="37" customFormat="1" ht="15" hidden="1">
      <c r="A619" s="217"/>
      <c r="B619" s="217">
        <f>VLOOKUP(C619,Companies[],3,FALSE)</f>
        <v>0</v>
      </c>
      <c r="C619" s="221" t="s">
        <v>538</v>
      </c>
      <c r="D619" s="217" t="s">
        <v>300</v>
      </c>
      <c r="E619" s="217" t="s">
        <v>622</v>
      </c>
      <c r="F619" s="217"/>
      <c r="G619" s="218"/>
      <c r="H619" s="217"/>
      <c r="I619" s="217" t="s">
        <v>89</v>
      </c>
      <c r="J619" s="219">
        <v>7137806236</v>
      </c>
      <c r="K619" s="217"/>
      <c r="L619" s="217"/>
      <c r="M619" s="217"/>
      <c r="N619" s="217"/>
      <c r="O619" s="217"/>
      <c r="P619" s="217"/>
      <c r="Q619" s="217"/>
      <c r="R619" s="217"/>
      <c r="S619" s="217"/>
      <c r="T619" s="217"/>
      <c r="U619" s="217"/>
      <c r="V619" s="217"/>
      <c r="W619" s="217"/>
      <c r="X619" s="217"/>
      <c r="Y619" s="217"/>
      <c r="Z619" s="217"/>
      <c r="AA619" s="217"/>
      <c r="AB619" s="217"/>
      <c r="AC619" s="217"/>
      <c r="AD619" s="217"/>
      <c r="AE619" s="217"/>
      <c r="AF619" s="217"/>
      <c r="AG619" s="217"/>
    </row>
    <row r="620" spans="1:33" s="37" customFormat="1" ht="15" hidden="1">
      <c r="A620" s="217"/>
      <c r="B620" s="217">
        <f>VLOOKUP(C620,Companies[],3,FALSE)</f>
        <v>0</v>
      </c>
      <c r="C620" s="221" t="s">
        <v>542</v>
      </c>
      <c r="D620" s="217" t="s">
        <v>300</v>
      </c>
      <c r="E620" s="217" t="s">
        <v>622</v>
      </c>
      <c r="F620" s="217"/>
      <c r="G620" s="218"/>
      <c r="H620" s="217"/>
      <c r="I620" s="217" t="s">
        <v>89</v>
      </c>
      <c r="J620" s="219">
        <v>121611082023</v>
      </c>
      <c r="K620" s="217"/>
      <c r="L620" s="217"/>
      <c r="M620" s="217"/>
      <c r="N620" s="217"/>
      <c r="O620" s="217"/>
      <c r="P620" s="217"/>
      <c r="Q620" s="217"/>
      <c r="R620" s="217"/>
      <c r="S620" s="217"/>
      <c r="T620" s="217"/>
      <c r="U620" s="217"/>
      <c r="V620" s="217"/>
      <c r="W620" s="217"/>
      <c r="X620" s="217"/>
      <c r="Y620" s="217"/>
      <c r="Z620" s="217"/>
      <c r="AA620" s="217"/>
      <c r="AB620" s="217"/>
      <c r="AC620" s="217"/>
      <c r="AD620" s="217"/>
      <c r="AE620" s="217"/>
      <c r="AF620" s="217"/>
      <c r="AG620" s="217"/>
    </row>
    <row r="621" spans="1:33" s="37" customFormat="1" ht="15" hidden="1">
      <c r="A621" s="217"/>
      <c r="B621" s="217">
        <f>VLOOKUP(C621,Companies[],3,FALSE)</f>
        <v>0</v>
      </c>
      <c r="C621" s="221" t="s">
        <v>543</v>
      </c>
      <c r="D621" s="217" t="s">
        <v>300</v>
      </c>
      <c r="E621" s="217" t="s">
        <v>622</v>
      </c>
      <c r="F621" s="217"/>
      <c r="G621" s="218"/>
      <c r="H621" s="217"/>
      <c r="I621" s="217" t="s">
        <v>89</v>
      </c>
      <c r="J621" s="219">
        <v>335141301713</v>
      </c>
      <c r="K621" s="217"/>
      <c r="L621" s="217"/>
      <c r="M621" s="217"/>
      <c r="N621" s="217"/>
      <c r="O621" s="217"/>
      <c r="P621" s="217"/>
      <c r="Q621" s="217"/>
      <c r="R621" s="217"/>
      <c r="S621" s="217"/>
      <c r="T621" s="217"/>
      <c r="U621" s="217"/>
      <c r="V621" s="217"/>
      <c r="W621" s="217"/>
      <c r="X621" s="217"/>
      <c r="Y621" s="217"/>
      <c r="Z621" s="217"/>
      <c r="AA621" s="217"/>
      <c r="AB621" s="217"/>
      <c r="AC621" s="217"/>
      <c r="AD621" s="217"/>
      <c r="AE621" s="217"/>
      <c r="AF621" s="217"/>
      <c r="AG621" s="217"/>
    </row>
    <row r="622" spans="1:33" s="37" customFormat="1" ht="15" hidden="1">
      <c r="A622" s="217"/>
      <c r="B622" s="217">
        <f>VLOOKUP(C622,Companies[],3,FALSE)</f>
        <v>0</v>
      </c>
      <c r="C622" s="221" t="s">
        <v>532</v>
      </c>
      <c r="D622" s="217" t="s">
        <v>300</v>
      </c>
      <c r="E622" s="217" t="s">
        <v>622</v>
      </c>
      <c r="F622" s="217"/>
      <c r="G622" s="218"/>
      <c r="H622" s="217"/>
      <c r="I622" s="217" t="s">
        <v>185</v>
      </c>
      <c r="J622" s="219">
        <v>2269370</v>
      </c>
      <c r="K622" s="217"/>
      <c r="L622" s="217"/>
      <c r="M622" s="217"/>
      <c r="N622" s="217"/>
      <c r="O622" s="217"/>
      <c r="P622" s="217"/>
      <c r="Q622" s="217"/>
      <c r="R622" s="217"/>
      <c r="S622" s="217"/>
      <c r="T622" s="217"/>
      <c r="U622" s="217"/>
      <c r="V622" s="217"/>
      <c r="W622" s="217"/>
      <c r="X622" s="217"/>
      <c r="Y622" s="217"/>
      <c r="Z622" s="217"/>
      <c r="AA622" s="217"/>
      <c r="AB622" s="217"/>
      <c r="AC622" s="217"/>
      <c r="AD622" s="217"/>
      <c r="AE622" s="217"/>
      <c r="AF622" s="217"/>
      <c r="AG622" s="217"/>
    </row>
    <row r="623" spans="1:33" s="37" customFormat="1" ht="15" hidden="1">
      <c r="A623" s="217"/>
      <c r="B623" s="217">
        <f>VLOOKUP(C623,Companies[],3,FALSE)</f>
        <v>0</v>
      </c>
      <c r="C623" s="221" t="s">
        <v>534</v>
      </c>
      <c r="D623" s="217" t="s">
        <v>300</v>
      </c>
      <c r="E623" s="217" t="s">
        <v>622</v>
      </c>
      <c r="F623" s="217"/>
      <c r="G623" s="218"/>
      <c r="H623" s="217"/>
      <c r="I623" s="217" t="s">
        <v>185</v>
      </c>
      <c r="J623" s="219">
        <v>8392121</v>
      </c>
      <c r="K623" s="217"/>
      <c r="L623" s="217"/>
      <c r="M623" s="217"/>
      <c r="N623" s="217"/>
      <c r="O623" s="217"/>
      <c r="P623" s="217"/>
      <c r="Q623" s="217"/>
      <c r="R623" s="217"/>
      <c r="S623" s="217"/>
      <c r="T623" s="217"/>
      <c r="U623" s="217"/>
      <c r="V623" s="217"/>
      <c r="W623" s="217"/>
      <c r="X623" s="217"/>
      <c r="Y623" s="217"/>
      <c r="Z623" s="217"/>
      <c r="AA623" s="217"/>
      <c r="AB623" s="217"/>
      <c r="AC623" s="217"/>
      <c r="AD623" s="217"/>
      <c r="AE623" s="217"/>
      <c r="AF623" s="217"/>
      <c r="AG623" s="217"/>
    </row>
    <row r="624" spans="1:33" s="37" customFormat="1" ht="15" hidden="1">
      <c r="A624" s="217"/>
      <c r="B624" s="217">
        <f>VLOOKUP(C624,Companies[],3,FALSE)</f>
        <v>0</v>
      </c>
      <c r="C624" s="221" t="s">
        <v>536</v>
      </c>
      <c r="D624" s="217" t="s">
        <v>300</v>
      </c>
      <c r="E624" s="217" t="s">
        <v>622</v>
      </c>
      <c r="F624" s="217"/>
      <c r="G624" s="218"/>
      <c r="H624" s="217"/>
      <c r="I624" s="217" t="s">
        <v>185</v>
      </c>
      <c r="J624" s="219">
        <v>1481667</v>
      </c>
      <c r="K624" s="217"/>
      <c r="L624" s="217"/>
      <c r="M624" s="217"/>
      <c r="N624" s="217"/>
      <c r="O624" s="217"/>
      <c r="P624" s="217"/>
      <c r="Q624" s="217"/>
      <c r="R624" s="217"/>
      <c r="S624" s="217"/>
      <c r="T624" s="217"/>
      <c r="U624" s="217"/>
      <c r="V624" s="217"/>
      <c r="W624" s="217"/>
      <c r="X624" s="217"/>
      <c r="Y624" s="217"/>
      <c r="Z624" s="217"/>
      <c r="AA624" s="217"/>
      <c r="AB624" s="217"/>
      <c r="AC624" s="217"/>
      <c r="AD624" s="217"/>
      <c r="AE624" s="217"/>
      <c r="AF624" s="217"/>
      <c r="AG624" s="217"/>
    </row>
    <row r="625" spans="1:33" s="37" customFormat="1" ht="15" hidden="1">
      <c r="A625" s="217"/>
      <c r="B625" s="217">
        <f>VLOOKUP(C625,Companies[],3,FALSE)</f>
        <v>0</v>
      </c>
      <c r="C625" s="221" t="s">
        <v>537</v>
      </c>
      <c r="D625" s="217" t="s">
        <v>300</v>
      </c>
      <c r="E625" s="217" t="s">
        <v>622</v>
      </c>
      <c r="F625" s="217"/>
      <c r="G625" s="218"/>
      <c r="H625" s="217"/>
      <c r="I625" s="217" t="s">
        <v>185</v>
      </c>
      <c r="J625" s="219">
        <v>5421517</v>
      </c>
      <c r="K625" s="217"/>
      <c r="L625" s="217"/>
      <c r="M625" s="217"/>
      <c r="N625" s="217"/>
      <c r="O625" s="217"/>
      <c r="P625" s="217"/>
      <c r="Q625" s="217"/>
      <c r="R625" s="217"/>
      <c r="S625" s="217"/>
      <c r="T625" s="217"/>
      <c r="U625" s="217"/>
      <c r="V625" s="217"/>
      <c r="W625" s="217"/>
      <c r="X625" s="217"/>
      <c r="Y625" s="217"/>
      <c r="Z625" s="217"/>
      <c r="AA625" s="217"/>
      <c r="AB625" s="217"/>
      <c r="AC625" s="217"/>
      <c r="AD625" s="217"/>
      <c r="AE625" s="217"/>
      <c r="AF625" s="217"/>
      <c r="AG625" s="217"/>
    </row>
    <row r="626" spans="1:33" s="37" customFormat="1" ht="15" hidden="1">
      <c r="A626" s="217"/>
      <c r="B626" s="217">
        <f>VLOOKUP(C626,Companies[],3,FALSE)</f>
        <v>0</v>
      </c>
      <c r="C626" s="221" t="s">
        <v>538</v>
      </c>
      <c r="D626" s="217" t="s">
        <v>300</v>
      </c>
      <c r="E626" s="217" t="s">
        <v>622</v>
      </c>
      <c r="F626" s="217"/>
      <c r="G626" s="218"/>
      <c r="H626" s="217"/>
      <c r="I626" s="217" t="s">
        <v>185</v>
      </c>
      <c r="J626" s="219">
        <v>1592398</v>
      </c>
      <c r="K626" s="217"/>
      <c r="L626" s="217"/>
      <c r="M626" s="217"/>
      <c r="N626" s="217"/>
      <c r="O626" s="217"/>
      <c r="P626" s="217"/>
      <c r="Q626" s="217"/>
      <c r="R626" s="217"/>
      <c r="S626" s="217"/>
      <c r="T626" s="217"/>
      <c r="U626" s="217"/>
      <c r="V626" s="217"/>
      <c r="W626" s="217"/>
      <c r="X626" s="217"/>
      <c r="Y626" s="217"/>
      <c r="Z626" s="217"/>
      <c r="AA626" s="217"/>
      <c r="AB626" s="217"/>
      <c r="AC626" s="217"/>
      <c r="AD626" s="217"/>
      <c r="AE626" s="217"/>
      <c r="AF626" s="217"/>
      <c r="AG626" s="217"/>
    </row>
    <row r="627" spans="1:33" s="37" customFormat="1" ht="15" hidden="1">
      <c r="A627" s="217"/>
      <c r="B627" s="217">
        <f>VLOOKUP(C627,Companies[],3,FALSE)</f>
        <v>0</v>
      </c>
      <c r="C627" s="221" t="s">
        <v>539</v>
      </c>
      <c r="D627" s="217" t="s">
        <v>300</v>
      </c>
      <c r="E627" s="217" t="s">
        <v>622</v>
      </c>
      <c r="F627" s="217"/>
      <c r="G627" s="218"/>
      <c r="H627" s="217"/>
      <c r="I627" s="217" t="s">
        <v>185</v>
      </c>
      <c r="J627" s="219">
        <v>26973893</v>
      </c>
      <c r="K627" s="217"/>
      <c r="L627" s="217"/>
      <c r="M627" s="217"/>
      <c r="N627" s="217"/>
      <c r="O627" s="217"/>
      <c r="P627" s="217"/>
      <c r="Q627" s="217"/>
      <c r="R627" s="217"/>
      <c r="S627" s="217"/>
      <c r="T627" s="217"/>
      <c r="U627" s="217"/>
      <c r="V627" s="217"/>
      <c r="W627" s="217"/>
      <c r="X627" s="217"/>
      <c r="Y627" s="217"/>
      <c r="Z627" s="217"/>
      <c r="AA627" s="217"/>
      <c r="AB627" s="217"/>
      <c r="AC627" s="217"/>
      <c r="AD627" s="217"/>
      <c r="AE627" s="217"/>
      <c r="AF627" s="217"/>
      <c r="AG627" s="217"/>
    </row>
    <row r="628" spans="1:33" s="37" customFormat="1" ht="15" hidden="1">
      <c r="A628" s="217"/>
      <c r="B628" s="217">
        <f>VLOOKUP(C628,Companies[],3,FALSE)</f>
        <v>0</v>
      </c>
      <c r="C628" s="221" t="s">
        <v>543</v>
      </c>
      <c r="D628" s="217" t="s">
        <v>300</v>
      </c>
      <c r="E628" s="217" t="s">
        <v>622</v>
      </c>
      <c r="F628" s="217"/>
      <c r="G628" s="218"/>
      <c r="H628" s="217"/>
      <c r="I628" s="217" t="s">
        <v>185</v>
      </c>
      <c r="J628" s="219">
        <v>23487355</v>
      </c>
      <c r="K628" s="217"/>
      <c r="L628" s="217"/>
      <c r="M628" s="217"/>
      <c r="N628" s="217"/>
      <c r="O628" s="217"/>
      <c r="P628" s="217"/>
      <c r="Q628" s="217"/>
      <c r="R628" s="217"/>
      <c r="S628" s="217"/>
      <c r="T628" s="217"/>
      <c r="U628" s="217"/>
      <c r="V628" s="217"/>
      <c r="W628" s="217"/>
      <c r="X628" s="217"/>
      <c r="Y628" s="217"/>
      <c r="Z628" s="217"/>
      <c r="AA628" s="217"/>
      <c r="AB628" s="217"/>
      <c r="AC628" s="217"/>
      <c r="AD628" s="217"/>
      <c r="AE628" s="217"/>
      <c r="AF628" s="217"/>
      <c r="AG628" s="217"/>
    </row>
    <row r="629" spans="1:33" s="37" customFormat="1" ht="15" hidden="1">
      <c r="A629" s="217"/>
      <c r="B629" s="217">
        <f>VLOOKUP(C629,Companies[],3,FALSE)</f>
        <v>0</v>
      </c>
      <c r="C629" s="221" t="s">
        <v>546</v>
      </c>
      <c r="D629" s="217" t="s">
        <v>300</v>
      </c>
      <c r="E629" s="217" t="s">
        <v>622</v>
      </c>
      <c r="F629" s="217"/>
      <c r="G629" s="218"/>
      <c r="H629" s="217"/>
      <c r="I629" s="217" t="s">
        <v>89</v>
      </c>
      <c r="J629" s="219">
        <v>49346971757</v>
      </c>
      <c r="K629" s="217"/>
      <c r="L629" s="217"/>
      <c r="M629" s="217"/>
      <c r="N629" s="217"/>
      <c r="O629" s="217"/>
      <c r="P629" s="217"/>
      <c r="Q629" s="217"/>
      <c r="R629" s="217"/>
      <c r="S629" s="217"/>
      <c r="T629" s="217"/>
      <c r="U629" s="217"/>
      <c r="V629" s="217"/>
      <c r="W629" s="217"/>
      <c r="X629" s="217"/>
      <c r="Y629" s="217"/>
      <c r="Z629" s="217"/>
      <c r="AA629" s="217"/>
      <c r="AB629" s="217"/>
      <c r="AC629" s="217"/>
      <c r="AD629" s="217"/>
      <c r="AE629" s="217"/>
      <c r="AF629" s="217"/>
      <c r="AG629" s="217"/>
    </row>
    <row r="630" spans="1:33" s="37" customFormat="1" ht="15" hidden="1">
      <c r="A630" s="217"/>
      <c r="B630" s="217">
        <f>VLOOKUP(C630,Companies[],3,FALSE)</f>
        <v>0</v>
      </c>
      <c r="C630" s="221" t="s">
        <v>547</v>
      </c>
      <c r="D630" s="217" t="s">
        <v>300</v>
      </c>
      <c r="E630" s="217" t="s">
        <v>622</v>
      </c>
      <c r="F630" s="217"/>
      <c r="G630" s="218"/>
      <c r="H630" s="217"/>
      <c r="I630" s="217" t="s">
        <v>89</v>
      </c>
      <c r="J630" s="219">
        <v>173101021029</v>
      </c>
      <c r="K630" s="217"/>
      <c r="L630" s="217"/>
      <c r="M630" s="217"/>
      <c r="N630" s="217"/>
      <c r="O630" s="217"/>
      <c r="P630" s="217"/>
      <c r="Q630" s="217"/>
      <c r="R630" s="217"/>
      <c r="S630" s="217"/>
      <c r="T630" s="217"/>
      <c r="U630" s="217"/>
      <c r="V630" s="217"/>
      <c r="W630" s="217"/>
      <c r="X630" s="217"/>
      <c r="Y630" s="217"/>
      <c r="Z630" s="217"/>
      <c r="AA630" s="217"/>
      <c r="AB630" s="217"/>
      <c r="AC630" s="217"/>
      <c r="AD630" s="217"/>
      <c r="AE630" s="217"/>
      <c r="AF630" s="217"/>
      <c r="AG630" s="217"/>
    </row>
    <row r="631" spans="1:33" s="37" customFormat="1" ht="15" hidden="1">
      <c r="A631" s="217"/>
      <c r="B631" s="217">
        <f>VLOOKUP(C631,Companies[],3,FALSE)</f>
        <v>0</v>
      </c>
      <c r="C631" s="221" t="s">
        <v>549</v>
      </c>
      <c r="D631" s="217" t="s">
        <v>300</v>
      </c>
      <c r="E631" s="217" t="s">
        <v>622</v>
      </c>
      <c r="F631" s="217"/>
      <c r="G631" s="218"/>
      <c r="H631" s="217"/>
      <c r="I631" s="217" t="s">
        <v>89</v>
      </c>
      <c r="J631" s="219">
        <v>47846025334</v>
      </c>
      <c r="K631" s="217"/>
      <c r="L631" s="217"/>
      <c r="M631" s="217"/>
      <c r="N631" s="217"/>
      <c r="O631" s="217"/>
      <c r="P631" s="217"/>
      <c r="Q631" s="217"/>
      <c r="R631" s="217"/>
      <c r="S631" s="217"/>
      <c r="T631" s="217"/>
      <c r="U631" s="217"/>
      <c r="V631" s="217"/>
      <c r="W631" s="217"/>
      <c r="X631" s="217"/>
      <c r="Y631" s="217"/>
      <c r="Z631" s="217"/>
      <c r="AA631" s="217"/>
      <c r="AB631" s="217"/>
      <c r="AC631" s="217"/>
      <c r="AD631" s="217"/>
      <c r="AE631" s="217"/>
      <c r="AF631" s="217"/>
      <c r="AG631" s="217"/>
    </row>
    <row r="632" spans="1:33" s="37" customFormat="1" ht="15" hidden="1">
      <c r="A632" s="217"/>
      <c r="B632" s="217">
        <f>VLOOKUP(C632,Companies[],3,FALSE)</f>
        <v>0</v>
      </c>
      <c r="C632" s="221" t="s">
        <v>556</v>
      </c>
      <c r="D632" s="217" t="s">
        <v>300</v>
      </c>
      <c r="E632" s="217" t="s">
        <v>622</v>
      </c>
      <c r="F632" s="217"/>
      <c r="G632" s="218"/>
      <c r="H632" s="217"/>
      <c r="I632" s="217" t="s">
        <v>89</v>
      </c>
      <c r="J632" s="219">
        <v>305812420885</v>
      </c>
      <c r="K632" s="217"/>
      <c r="L632" s="217"/>
      <c r="M632" s="217"/>
      <c r="N632" s="217"/>
      <c r="O632" s="217"/>
      <c r="P632" s="217"/>
      <c r="Q632" s="217"/>
      <c r="R632" s="217"/>
      <c r="S632" s="217"/>
      <c r="T632" s="217"/>
      <c r="U632" s="217"/>
      <c r="V632" s="217"/>
      <c r="W632" s="217"/>
      <c r="X632" s="217"/>
      <c r="Y632" s="217"/>
      <c r="Z632" s="217"/>
      <c r="AA632" s="217"/>
      <c r="AB632" s="217"/>
      <c r="AC632" s="217"/>
      <c r="AD632" s="217"/>
      <c r="AE632" s="217"/>
      <c r="AF632" s="217"/>
      <c r="AG632" s="217"/>
    </row>
    <row r="633" spans="1:33" s="37" customFormat="1" ht="15" hidden="1">
      <c r="A633" s="217"/>
      <c r="B633" s="217">
        <f>VLOOKUP(C633,Companies[],3,FALSE)</f>
        <v>0</v>
      </c>
      <c r="C633" s="221" t="s">
        <v>562</v>
      </c>
      <c r="D633" s="217" t="s">
        <v>300</v>
      </c>
      <c r="E633" s="217" t="s">
        <v>622</v>
      </c>
      <c r="F633" s="217"/>
      <c r="G633" s="218"/>
      <c r="H633" s="217"/>
      <c r="I633" s="217" t="s">
        <v>89</v>
      </c>
      <c r="J633" s="219">
        <v>17685843810</v>
      </c>
      <c r="K633" s="217"/>
      <c r="L633" s="217"/>
      <c r="M633" s="217"/>
      <c r="N633" s="217"/>
      <c r="O633" s="217"/>
      <c r="P633" s="217"/>
      <c r="Q633" s="217"/>
      <c r="R633" s="217"/>
      <c r="S633" s="217"/>
      <c r="T633" s="217"/>
      <c r="U633" s="217"/>
      <c r="V633" s="217"/>
      <c r="W633" s="217"/>
      <c r="X633" s="217"/>
      <c r="Y633" s="217"/>
      <c r="Z633" s="217"/>
      <c r="AA633" s="217"/>
      <c r="AB633" s="217"/>
      <c r="AC633" s="217"/>
      <c r="AD633" s="217"/>
      <c r="AE633" s="217"/>
      <c r="AF633" s="217"/>
      <c r="AG633" s="217"/>
    </row>
    <row r="634" spans="1:33" s="37" customFormat="1" ht="15" hidden="1">
      <c r="A634" s="217"/>
      <c r="B634" s="217">
        <f>VLOOKUP(C634,Companies[],3,FALSE)</f>
        <v>0</v>
      </c>
      <c r="C634" s="221" t="s">
        <v>546</v>
      </c>
      <c r="D634" s="217" t="s">
        <v>300</v>
      </c>
      <c r="E634" s="217" t="s">
        <v>622</v>
      </c>
      <c r="F634" s="217"/>
      <c r="G634" s="218"/>
      <c r="H634" s="217"/>
      <c r="I634" s="217" t="s">
        <v>185</v>
      </c>
      <c r="J634" s="219">
        <v>10105865</v>
      </c>
      <c r="K634" s="217"/>
      <c r="L634" s="217"/>
      <c r="M634" s="217"/>
      <c r="N634" s="217"/>
      <c r="O634" s="217"/>
      <c r="P634" s="217"/>
      <c r="Q634" s="217"/>
      <c r="R634" s="217"/>
      <c r="S634" s="217"/>
      <c r="T634" s="217"/>
      <c r="U634" s="217"/>
      <c r="V634" s="217"/>
      <c r="W634" s="217"/>
      <c r="X634" s="217"/>
      <c r="Y634" s="217"/>
      <c r="Z634" s="217"/>
      <c r="AA634" s="217"/>
      <c r="AB634" s="217"/>
      <c r="AC634" s="217"/>
      <c r="AD634" s="217"/>
      <c r="AE634" s="217"/>
      <c r="AF634" s="217"/>
      <c r="AG634" s="217"/>
    </row>
    <row r="635" spans="1:33" s="37" customFormat="1" ht="15" hidden="1">
      <c r="A635" s="217"/>
      <c r="B635" s="217">
        <f>VLOOKUP(C635,Companies[],3,FALSE)</f>
        <v>0</v>
      </c>
      <c r="C635" s="221" t="s">
        <v>548</v>
      </c>
      <c r="D635" s="217" t="s">
        <v>300</v>
      </c>
      <c r="E635" s="217" t="s">
        <v>622</v>
      </c>
      <c r="F635" s="217"/>
      <c r="G635" s="218"/>
      <c r="H635" s="217"/>
      <c r="I635" s="217" t="s">
        <v>185</v>
      </c>
      <c r="J635" s="219">
        <v>13269174</v>
      </c>
      <c r="K635" s="217"/>
      <c r="L635" s="217"/>
      <c r="M635" s="217"/>
      <c r="N635" s="217"/>
      <c r="O635" s="217"/>
      <c r="P635" s="217"/>
      <c r="Q635" s="217"/>
      <c r="R635" s="217"/>
      <c r="S635" s="217"/>
      <c r="T635" s="217"/>
      <c r="U635" s="217"/>
      <c r="V635" s="217"/>
      <c r="W635" s="217"/>
      <c r="X635" s="217"/>
      <c r="Y635" s="217"/>
      <c r="Z635" s="217"/>
      <c r="AA635" s="217"/>
      <c r="AB635" s="217"/>
      <c r="AC635" s="217"/>
      <c r="AD635" s="217"/>
      <c r="AE635" s="217"/>
      <c r="AF635" s="217"/>
      <c r="AG635" s="217"/>
    </row>
    <row r="636" spans="1:33" s="37" customFormat="1" ht="15" hidden="1">
      <c r="A636" s="217"/>
      <c r="B636" s="217">
        <f>VLOOKUP(C636,Companies[],3,FALSE)</f>
        <v>0</v>
      </c>
      <c r="C636" s="221" t="s">
        <v>549</v>
      </c>
      <c r="D636" s="217" t="s">
        <v>300</v>
      </c>
      <c r="E636" s="217" t="s">
        <v>622</v>
      </c>
      <c r="F636" s="217"/>
      <c r="G636" s="218"/>
      <c r="H636" s="217"/>
      <c r="I636" s="217" t="s">
        <v>185</v>
      </c>
      <c r="J636" s="219">
        <v>3353145</v>
      </c>
      <c r="K636" s="217"/>
      <c r="L636" s="217"/>
      <c r="M636" s="217"/>
      <c r="N636" s="217"/>
      <c r="O636" s="217"/>
      <c r="P636" s="217"/>
      <c r="Q636" s="217"/>
      <c r="R636" s="217"/>
      <c r="S636" s="217"/>
      <c r="T636" s="217"/>
      <c r="U636" s="217"/>
      <c r="V636" s="217"/>
      <c r="W636" s="217"/>
      <c r="X636" s="217"/>
      <c r="Y636" s="217"/>
      <c r="Z636" s="217"/>
      <c r="AA636" s="217"/>
      <c r="AB636" s="217"/>
      <c r="AC636" s="217"/>
      <c r="AD636" s="217"/>
      <c r="AE636" s="217"/>
      <c r="AF636" s="217"/>
      <c r="AG636" s="217"/>
    </row>
    <row r="637" spans="1:33" s="37" customFormat="1" ht="15" hidden="1">
      <c r="A637" s="217"/>
      <c r="B637" s="217">
        <f>VLOOKUP(C637,Companies[],3,FALSE)</f>
        <v>0</v>
      </c>
      <c r="C637" s="221" t="s">
        <v>555</v>
      </c>
      <c r="D637" s="217" t="s">
        <v>300</v>
      </c>
      <c r="E637" s="217" t="s">
        <v>622</v>
      </c>
      <c r="F637" s="217"/>
      <c r="G637" s="218"/>
      <c r="H637" s="217"/>
      <c r="I637" s="217" t="s">
        <v>185</v>
      </c>
      <c r="J637" s="219">
        <v>3033486</v>
      </c>
      <c r="K637" s="217"/>
      <c r="L637" s="217"/>
      <c r="M637" s="217"/>
      <c r="N637" s="217"/>
      <c r="O637" s="217"/>
      <c r="P637" s="217"/>
      <c r="Q637" s="217"/>
      <c r="R637" s="217"/>
      <c r="S637" s="217"/>
      <c r="T637" s="217"/>
      <c r="U637" s="217"/>
      <c r="V637" s="217"/>
      <c r="W637" s="217"/>
      <c r="X637" s="217"/>
      <c r="Y637" s="217"/>
      <c r="Z637" s="217"/>
      <c r="AA637" s="217"/>
      <c r="AB637" s="217"/>
      <c r="AC637" s="217"/>
      <c r="AD637" s="217"/>
      <c r="AE637" s="217"/>
      <c r="AF637" s="217"/>
      <c r="AG637" s="217"/>
    </row>
    <row r="638" spans="1:33" s="37" customFormat="1" ht="15" hidden="1">
      <c r="A638" s="217"/>
      <c r="B638" s="217">
        <f>VLOOKUP(C638,Companies[],3,FALSE)</f>
        <v>0</v>
      </c>
      <c r="C638" s="221" t="s">
        <v>556</v>
      </c>
      <c r="D638" s="217" t="s">
        <v>300</v>
      </c>
      <c r="E638" s="217" t="s">
        <v>622</v>
      </c>
      <c r="F638" s="217"/>
      <c r="G638" s="218"/>
      <c r="H638" s="217"/>
      <c r="I638" s="217" t="s">
        <v>185</v>
      </c>
      <c r="J638" s="219">
        <v>17988992</v>
      </c>
      <c r="K638" s="217"/>
      <c r="L638" s="217"/>
      <c r="M638" s="217"/>
      <c r="N638" s="217"/>
      <c r="O638" s="217"/>
      <c r="P638" s="217"/>
      <c r="Q638" s="217"/>
      <c r="R638" s="217"/>
      <c r="S638" s="217"/>
      <c r="T638" s="217"/>
      <c r="U638" s="217"/>
      <c r="V638" s="217"/>
      <c r="W638" s="217"/>
      <c r="X638" s="217"/>
      <c r="Y638" s="217"/>
      <c r="Z638" s="217"/>
      <c r="AA638" s="217"/>
      <c r="AB638" s="217"/>
      <c r="AC638" s="217"/>
      <c r="AD638" s="217"/>
      <c r="AE638" s="217"/>
      <c r="AF638" s="217"/>
      <c r="AG638" s="217"/>
    </row>
    <row r="639" spans="1:33" s="37" customFormat="1" ht="15" hidden="1">
      <c r="A639" s="217"/>
      <c r="B639" s="217">
        <f>VLOOKUP(C639,Companies[],3,FALSE)</f>
        <v>0</v>
      </c>
      <c r="C639" s="221" t="s">
        <v>557</v>
      </c>
      <c r="D639" s="217" t="s">
        <v>300</v>
      </c>
      <c r="E639" s="217" t="s">
        <v>622</v>
      </c>
      <c r="F639" s="217"/>
      <c r="G639" s="218"/>
      <c r="H639" s="217"/>
      <c r="I639" s="217" t="s">
        <v>185</v>
      </c>
      <c r="J639" s="219">
        <v>19186937</v>
      </c>
      <c r="K639" s="217"/>
      <c r="L639" s="217"/>
      <c r="M639" s="217"/>
      <c r="N639" s="217"/>
      <c r="O639" s="217"/>
      <c r="P639" s="217"/>
      <c r="Q639" s="217"/>
      <c r="R639" s="217"/>
      <c r="S639" s="217"/>
      <c r="T639" s="217"/>
      <c r="U639" s="217"/>
      <c r="V639" s="217"/>
      <c r="W639" s="217"/>
      <c r="X639" s="217"/>
      <c r="Y639" s="217"/>
      <c r="Z639" s="217"/>
      <c r="AA639" s="217"/>
      <c r="AB639" s="217"/>
      <c r="AC639" s="217"/>
      <c r="AD639" s="217"/>
      <c r="AE639" s="217"/>
      <c r="AF639" s="217"/>
      <c r="AG639" s="217"/>
    </row>
    <row r="640" spans="1:33" s="37" customFormat="1" ht="15" hidden="1">
      <c r="A640" s="217"/>
      <c r="B640" s="217">
        <f>VLOOKUP(C640,Companies[],3,FALSE)</f>
        <v>0</v>
      </c>
      <c r="C640" s="221" t="s">
        <v>560</v>
      </c>
      <c r="D640" s="217" t="s">
        <v>300</v>
      </c>
      <c r="E640" s="217" t="s">
        <v>622</v>
      </c>
      <c r="F640" s="217"/>
      <c r="G640" s="218"/>
      <c r="H640" s="217"/>
      <c r="I640" s="217" t="s">
        <v>185</v>
      </c>
      <c r="J640" s="219">
        <v>2970519</v>
      </c>
      <c r="K640" s="217"/>
      <c r="L640" s="217"/>
      <c r="M640" s="217"/>
      <c r="N640" s="217"/>
      <c r="O640" s="217"/>
      <c r="P640" s="217"/>
      <c r="Q640" s="217"/>
      <c r="R640" s="217"/>
      <c r="S640" s="217"/>
      <c r="T640" s="217"/>
      <c r="U640" s="217"/>
      <c r="V640" s="217"/>
      <c r="W640" s="217"/>
      <c r="X640" s="217"/>
      <c r="Y640" s="217"/>
      <c r="Z640" s="217"/>
      <c r="AA640" s="217"/>
      <c r="AB640" s="217"/>
      <c r="AC640" s="217"/>
      <c r="AD640" s="217"/>
      <c r="AE640" s="217"/>
      <c r="AF640" s="217"/>
      <c r="AG640" s="217"/>
    </row>
    <row r="641" spans="1:33" s="37" customFormat="1" ht="15" hidden="1">
      <c r="A641" s="217"/>
      <c r="B641" s="217">
        <f>VLOOKUP(C641,Companies[],3,FALSE)</f>
        <v>0</v>
      </c>
      <c r="C641" s="221" t="s">
        <v>562</v>
      </c>
      <c r="D641" s="217" t="s">
        <v>300</v>
      </c>
      <c r="E641" s="217" t="s">
        <v>622</v>
      </c>
      <c r="F641" s="217"/>
      <c r="G641" s="218"/>
      <c r="H641" s="217"/>
      <c r="I641" s="217" t="s">
        <v>185</v>
      </c>
      <c r="J641" s="219">
        <v>15681618</v>
      </c>
      <c r="K641" s="217"/>
      <c r="L641" s="217"/>
      <c r="M641" s="217"/>
      <c r="N641" s="217"/>
      <c r="O641" s="217"/>
      <c r="P641" s="217"/>
      <c r="Q641" s="217"/>
      <c r="R641" s="217"/>
      <c r="S641" s="217"/>
      <c r="T641" s="217"/>
      <c r="U641" s="217"/>
      <c r="V641" s="217"/>
      <c r="W641" s="217"/>
      <c r="X641" s="217"/>
      <c r="Y641" s="217"/>
      <c r="Z641" s="217"/>
      <c r="AA641" s="217"/>
      <c r="AB641" s="217"/>
      <c r="AC641" s="217"/>
      <c r="AD641" s="217"/>
      <c r="AE641" s="217"/>
      <c r="AF641" s="217"/>
      <c r="AG641" s="217"/>
    </row>
    <row r="642" spans="1:33" s="37" customFormat="1" ht="15" hidden="1">
      <c r="A642" s="217"/>
      <c r="B642" s="217">
        <f>VLOOKUP(C642,Companies[],3,FALSE)</f>
        <v>0</v>
      </c>
      <c r="C642" s="221" t="s">
        <v>430</v>
      </c>
      <c r="D642" s="217" t="s">
        <v>300</v>
      </c>
      <c r="E642" s="217" t="s">
        <v>623</v>
      </c>
      <c r="F642" s="217"/>
      <c r="G642" s="218"/>
      <c r="H642" s="217"/>
      <c r="I642" s="217" t="s">
        <v>89</v>
      </c>
      <c r="J642" s="219">
        <v>889724136912</v>
      </c>
      <c r="K642" s="217"/>
      <c r="L642" s="217"/>
      <c r="M642" s="217"/>
      <c r="N642" s="217"/>
      <c r="O642" s="217"/>
      <c r="P642" s="217"/>
      <c r="Q642" s="217"/>
      <c r="R642" s="217"/>
      <c r="S642" s="217"/>
      <c r="T642" s="217"/>
      <c r="U642" s="217"/>
      <c r="V642" s="217"/>
      <c r="W642" s="217"/>
      <c r="X642" s="217"/>
      <c r="Y642" s="217"/>
      <c r="Z642" s="217"/>
      <c r="AA642" s="217"/>
      <c r="AB642" s="217"/>
      <c r="AC642" s="217"/>
      <c r="AD642" s="217"/>
      <c r="AE642" s="217"/>
      <c r="AF642" s="217"/>
      <c r="AG642" s="217"/>
    </row>
    <row r="643" spans="1:33" s="37" customFormat="1" ht="15" hidden="1">
      <c r="A643" s="217"/>
      <c r="B643" s="217">
        <f>VLOOKUP(C643,Companies[],3,FALSE)</f>
        <v>0</v>
      </c>
      <c r="C643" s="221" t="s">
        <v>438</v>
      </c>
      <c r="D643" s="217" t="s">
        <v>300</v>
      </c>
      <c r="E643" s="217" t="s">
        <v>623</v>
      </c>
      <c r="F643" s="217"/>
      <c r="G643" s="218"/>
      <c r="H643" s="217"/>
      <c r="I643" s="217" t="s">
        <v>89</v>
      </c>
      <c r="J643" s="219">
        <v>2401221643686</v>
      </c>
      <c r="K643" s="217"/>
      <c r="L643" s="217"/>
      <c r="M643" s="217"/>
      <c r="N643" s="217"/>
      <c r="O643" s="217"/>
      <c r="P643" s="217"/>
      <c r="Q643" s="217"/>
      <c r="R643" s="217"/>
      <c r="S643" s="217"/>
      <c r="T643" s="217"/>
      <c r="U643" s="217"/>
      <c r="V643" s="217"/>
      <c r="W643" s="217"/>
      <c r="X643" s="217"/>
      <c r="Y643" s="217"/>
      <c r="Z643" s="217"/>
      <c r="AA643" s="217"/>
      <c r="AB643" s="217"/>
      <c r="AC643" s="217"/>
      <c r="AD643" s="217"/>
      <c r="AE643" s="217"/>
      <c r="AF643" s="217"/>
      <c r="AG643" s="217"/>
    </row>
    <row r="644" spans="1:33" s="37" customFormat="1" ht="15" hidden="1">
      <c r="A644" s="217"/>
      <c r="B644" s="217">
        <f>VLOOKUP(C644,Companies[],3,FALSE)</f>
        <v>0</v>
      </c>
      <c r="C644" s="221" t="s">
        <v>443</v>
      </c>
      <c r="D644" s="217" t="s">
        <v>300</v>
      </c>
      <c r="E644" s="217" t="s">
        <v>623</v>
      </c>
      <c r="F644" s="217"/>
      <c r="G644" s="218"/>
      <c r="H644" s="217"/>
      <c r="I644" s="217" t="s">
        <v>89</v>
      </c>
      <c r="J644" s="219">
        <v>2401221643686</v>
      </c>
      <c r="K644" s="217"/>
      <c r="L644" s="217"/>
      <c r="M644" s="217"/>
      <c r="N644" s="217"/>
      <c r="O644" s="217"/>
      <c r="P644" s="217"/>
      <c r="Q644" s="217"/>
      <c r="R644" s="217"/>
      <c r="S644" s="217"/>
      <c r="T644" s="217"/>
      <c r="U644" s="217"/>
      <c r="V644" s="217"/>
      <c r="W644" s="217"/>
      <c r="X644" s="217"/>
      <c r="Y644" s="217"/>
      <c r="Z644" s="217"/>
      <c r="AA644" s="217"/>
      <c r="AB644" s="217"/>
      <c r="AC644" s="217"/>
      <c r="AD644" s="217"/>
      <c r="AE644" s="217"/>
      <c r="AF644" s="217"/>
      <c r="AG644" s="217"/>
    </row>
    <row r="645" spans="1:33" s="37" customFormat="1" ht="15" hidden="1">
      <c r="A645" s="217"/>
      <c r="B645" s="217">
        <f>VLOOKUP(C645,Companies[],3,FALSE)</f>
        <v>0</v>
      </c>
      <c r="C645" s="221" t="s">
        <v>444</v>
      </c>
      <c r="D645" s="217" t="s">
        <v>300</v>
      </c>
      <c r="E645" s="217" t="s">
        <v>623</v>
      </c>
      <c r="F645" s="217"/>
      <c r="G645" s="218"/>
      <c r="H645" s="217"/>
      <c r="I645" s="217" t="s">
        <v>89</v>
      </c>
      <c r="J645" s="219">
        <v>219160027110</v>
      </c>
      <c r="K645" s="217"/>
      <c r="L645" s="217"/>
      <c r="M645" s="217"/>
      <c r="N645" s="217"/>
      <c r="O645" s="217"/>
      <c r="P645" s="217"/>
      <c r="Q645" s="217"/>
      <c r="R645" s="217"/>
      <c r="S645" s="217"/>
      <c r="T645" s="217"/>
      <c r="U645" s="217"/>
      <c r="V645" s="217"/>
      <c r="W645" s="217"/>
      <c r="X645" s="217"/>
      <c r="Y645" s="217"/>
      <c r="Z645" s="217"/>
      <c r="AA645" s="217"/>
      <c r="AB645" s="217"/>
      <c r="AC645" s="217"/>
      <c r="AD645" s="217"/>
      <c r="AE645" s="217"/>
      <c r="AF645" s="217"/>
      <c r="AG645" s="217"/>
    </row>
    <row r="646" spans="1:33" s="37" customFormat="1" ht="15" hidden="1">
      <c r="A646" s="217"/>
      <c r="B646" s="217">
        <f>VLOOKUP(C646,Companies[],3,FALSE)</f>
        <v>0</v>
      </c>
      <c r="C646" s="221" t="s">
        <v>448</v>
      </c>
      <c r="D646" s="217" t="s">
        <v>300</v>
      </c>
      <c r="E646" s="217" t="s">
        <v>623</v>
      </c>
      <c r="F646" s="217"/>
      <c r="G646" s="218"/>
      <c r="H646" s="217"/>
      <c r="I646" s="217" t="s">
        <v>89</v>
      </c>
      <c r="J646" s="219">
        <v>692515482239</v>
      </c>
      <c r="K646" s="217"/>
      <c r="L646" s="217"/>
      <c r="M646" s="217"/>
      <c r="N646" s="217"/>
      <c r="O646" s="217"/>
      <c r="P646" s="217"/>
      <c r="Q646" s="217"/>
      <c r="R646" s="217"/>
      <c r="S646" s="217"/>
      <c r="T646" s="217"/>
      <c r="U646" s="217"/>
      <c r="V646" s="217"/>
      <c r="W646" s="217"/>
      <c r="X646" s="217"/>
      <c r="Y646" s="217"/>
      <c r="Z646" s="217"/>
      <c r="AA646" s="217"/>
      <c r="AB646" s="217"/>
      <c r="AC646" s="217"/>
      <c r="AD646" s="217"/>
      <c r="AE646" s="217"/>
      <c r="AF646" s="217"/>
      <c r="AG646" s="217"/>
    </row>
    <row r="647" spans="1:33" s="37" customFormat="1" ht="15" hidden="1">
      <c r="A647" s="217"/>
      <c r="B647" s="217">
        <f>VLOOKUP(C647,Companies[],3,FALSE)</f>
        <v>0</v>
      </c>
      <c r="C647" s="221" t="s">
        <v>452</v>
      </c>
      <c r="D647" s="217" t="s">
        <v>300</v>
      </c>
      <c r="E647" s="217" t="s">
        <v>623</v>
      </c>
      <c r="F647" s="217"/>
      <c r="G647" s="218"/>
      <c r="H647" s="217"/>
      <c r="I647" s="217" t="s">
        <v>89</v>
      </c>
      <c r="J647" s="219">
        <v>45698736732</v>
      </c>
      <c r="K647" s="217"/>
      <c r="L647" s="217"/>
      <c r="M647" s="217"/>
      <c r="N647" s="217"/>
      <c r="O647" s="217"/>
      <c r="P647" s="217"/>
      <c r="Q647" s="217"/>
      <c r="R647" s="217"/>
      <c r="S647" s="217"/>
      <c r="T647" s="217"/>
      <c r="U647" s="217"/>
      <c r="V647" s="217"/>
      <c r="W647" s="217"/>
      <c r="X647" s="217"/>
      <c r="Y647" s="217"/>
      <c r="Z647" s="217"/>
      <c r="AA647" s="217"/>
      <c r="AB647" s="217"/>
      <c r="AC647" s="217"/>
      <c r="AD647" s="217"/>
      <c r="AE647" s="217"/>
      <c r="AF647" s="217"/>
      <c r="AG647" s="217"/>
    </row>
    <row r="648" spans="1:33" s="37" customFormat="1" ht="15" hidden="1">
      <c r="A648" s="217"/>
      <c r="B648" s="217">
        <f>VLOOKUP(C648,Companies[],3,FALSE)</f>
        <v>0</v>
      </c>
      <c r="C648" s="221" t="s">
        <v>453</v>
      </c>
      <c r="D648" s="217" t="s">
        <v>300</v>
      </c>
      <c r="E648" s="217" t="s">
        <v>623</v>
      </c>
      <c r="F648" s="217"/>
      <c r="G648" s="218"/>
      <c r="H648" s="217"/>
      <c r="I648" s="217" t="s">
        <v>89</v>
      </c>
      <c r="J648" s="219">
        <v>425734090323</v>
      </c>
      <c r="K648" s="217"/>
      <c r="L648" s="217"/>
      <c r="M648" s="217"/>
      <c r="N648" s="217"/>
      <c r="O648" s="217"/>
      <c r="P648" s="217"/>
      <c r="Q648" s="217"/>
      <c r="R648" s="217"/>
      <c r="S648" s="217"/>
      <c r="T648" s="217"/>
      <c r="U648" s="217"/>
      <c r="V648" s="217"/>
      <c r="W648" s="217"/>
      <c r="X648" s="217"/>
      <c r="Y648" s="217"/>
      <c r="Z648" s="217"/>
      <c r="AA648" s="217"/>
      <c r="AB648" s="217"/>
      <c r="AC648" s="217"/>
      <c r="AD648" s="217"/>
      <c r="AE648" s="217"/>
      <c r="AF648" s="217"/>
      <c r="AG648" s="217"/>
    </row>
    <row r="649" spans="1:33" s="37" customFormat="1" ht="15" hidden="1">
      <c r="A649" s="217"/>
      <c r="B649" s="217">
        <f>VLOOKUP(C649,Companies[],3,FALSE)</f>
        <v>0</v>
      </c>
      <c r="C649" s="221" t="s">
        <v>461</v>
      </c>
      <c r="D649" s="217" t="s">
        <v>300</v>
      </c>
      <c r="E649" s="217" t="s">
        <v>623</v>
      </c>
      <c r="F649" s="217"/>
      <c r="G649" s="218"/>
      <c r="H649" s="217"/>
      <c r="I649" s="217" t="s">
        <v>89</v>
      </c>
      <c r="J649" s="219">
        <v>314431072643</v>
      </c>
      <c r="K649" s="217"/>
      <c r="L649" s="217"/>
      <c r="M649" s="217"/>
      <c r="N649" s="217"/>
      <c r="O649" s="217"/>
      <c r="P649" s="217"/>
      <c r="Q649" s="217"/>
      <c r="R649" s="217"/>
      <c r="S649" s="217"/>
      <c r="T649" s="217"/>
      <c r="U649" s="217"/>
      <c r="V649" s="217"/>
      <c r="W649" s="217"/>
      <c r="X649" s="217"/>
      <c r="Y649" s="217"/>
      <c r="Z649" s="217"/>
      <c r="AA649" s="217"/>
      <c r="AB649" s="217"/>
      <c r="AC649" s="217"/>
      <c r="AD649" s="217"/>
      <c r="AE649" s="217"/>
      <c r="AF649" s="217"/>
      <c r="AG649" s="217"/>
    </row>
    <row r="650" spans="1:33" s="37" customFormat="1" ht="15" hidden="1">
      <c r="A650" s="217"/>
      <c r="B650" s="217">
        <f>VLOOKUP(C650,Companies[],3,FALSE)</f>
        <v>0</v>
      </c>
      <c r="C650" s="221" t="s">
        <v>464</v>
      </c>
      <c r="D650" s="217" t="s">
        <v>300</v>
      </c>
      <c r="E650" s="217" t="s">
        <v>623</v>
      </c>
      <c r="F650" s="217"/>
      <c r="G650" s="218"/>
      <c r="H650" s="217"/>
      <c r="I650" s="217" t="s">
        <v>89</v>
      </c>
      <c r="J650" s="219">
        <v>177656324980</v>
      </c>
      <c r="K650" s="217"/>
      <c r="L650" s="217"/>
      <c r="M650" s="217"/>
      <c r="N650" s="217"/>
      <c r="O650" s="217"/>
      <c r="P650" s="217"/>
      <c r="Q650" s="217"/>
      <c r="R650" s="217"/>
      <c r="S650" s="217"/>
      <c r="T650" s="217"/>
      <c r="U650" s="217"/>
      <c r="V650" s="217"/>
      <c r="W650" s="217"/>
      <c r="X650" s="217"/>
      <c r="Y650" s="217"/>
      <c r="Z650" s="217"/>
      <c r="AA650" s="217"/>
      <c r="AB650" s="217"/>
      <c r="AC650" s="217"/>
      <c r="AD650" s="217"/>
      <c r="AE650" s="217"/>
      <c r="AF650" s="217"/>
      <c r="AG650" s="217"/>
    </row>
    <row r="651" spans="1:33" s="37" customFormat="1" ht="15" hidden="1">
      <c r="A651" s="217"/>
      <c r="B651" s="217">
        <f>VLOOKUP(C651,Companies[],3,FALSE)</f>
        <v>0</v>
      </c>
      <c r="C651" s="221" t="s">
        <v>470</v>
      </c>
      <c r="D651" s="217" t="s">
        <v>300</v>
      </c>
      <c r="E651" s="217" t="s">
        <v>623</v>
      </c>
      <c r="F651" s="217"/>
      <c r="G651" s="218"/>
      <c r="H651" s="217"/>
      <c r="I651" s="217" t="s">
        <v>89</v>
      </c>
      <c r="J651" s="219">
        <v>647399334688</v>
      </c>
      <c r="K651" s="217"/>
      <c r="L651" s="217"/>
      <c r="M651" s="217"/>
      <c r="N651" s="217"/>
      <c r="O651" s="217"/>
      <c r="P651" s="217"/>
      <c r="Q651" s="217"/>
      <c r="R651" s="217"/>
      <c r="S651" s="217"/>
      <c r="T651" s="217"/>
      <c r="U651" s="217"/>
      <c r="V651" s="217"/>
      <c r="W651" s="217"/>
      <c r="X651" s="217"/>
      <c r="Y651" s="217"/>
      <c r="Z651" s="217"/>
      <c r="AA651" s="217"/>
      <c r="AB651" s="217"/>
      <c r="AC651" s="217"/>
      <c r="AD651" s="217"/>
      <c r="AE651" s="217"/>
      <c r="AF651" s="217"/>
      <c r="AG651" s="217"/>
    </row>
    <row r="652" spans="1:33" s="37" customFormat="1" ht="15" hidden="1">
      <c r="A652" s="217"/>
      <c r="B652" s="217">
        <f>VLOOKUP(C652,Companies[],3,FALSE)</f>
        <v>0</v>
      </c>
      <c r="C652" s="221" t="s">
        <v>474</v>
      </c>
      <c r="D652" s="217" t="s">
        <v>300</v>
      </c>
      <c r="E652" s="217" t="s">
        <v>623</v>
      </c>
      <c r="F652" s="217"/>
      <c r="G652" s="218"/>
      <c r="H652" s="217"/>
      <c r="I652" s="217" t="s">
        <v>89</v>
      </c>
      <c r="J652" s="219">
        <v>688935270335</v>
      </c>
      <c r="K652" s="217"/>
      <c r="L652" s="217"/>
      <c r="M652" s="217"/>
      <c r="N652" s="217"/>
      <c r="O652" s="217"/>
      <c r="P652" s="217"/>
      <c r="Q652" s="217"/>
      <c r="R652" s="217"/>
      <c r="S652" s="217"/>
      <c r="T652" s="217"/>
      <c r="U652" s="217"/>
      <c r="V652" s="217"/>
      <c r="W652" s="217"/>
      <c r="X652" s="217"/>
      <c r="Y652" s="217"/>
      <c r="Z652" s="217"/>
      <c r="AA652" s="217"/>
      <c r="AB652" s="217"/>
      <c r="AC652" s="217"/>
      <c r="AD652" s="217"/>
      <c r="AE652" s="217"/>
      <c r="AF652" s="217"/>
      <c r="AG652" s="217"/>
    </row>
    <row r="653" spans="1:33" s="37" customFormat="1" ht="15" hidden="1">
      <c r="A653" s="217"/>
      <c r="B653" s="217">
        <f>VLOOKUP(C653,Companies[],3,FALSE)</f>
        <v>0</v>
      </c>
      <c r="C653" s="221" t="s">
        <v>490</v>
      </c>
      <c r="D653" s="217" t="s">
        <v>300</v>
      </c>
      <c r="E653" s="217" t="s">
        <v>623</v>
      </c>
      <c r="F653" s="217"/>
      <c r="G653" s="218"/>
      <c r="H653" s="217"/>
      <c r="I653" s="217" t="s">
        <v>89</v>
      </c>
      <c r="J653" s="219">
        <v>1769188518127</v>
      </c>
      <c r="K653" s="217"/>
      <c r="L653" s="217"/>
      <c r="M653" s="217"/>
      <c r="N653" s="217"/>
      <c r="O653" s="217"/>
      <c r="P653" s="217"/>
      <c r="Q653" s="217"/>
      <c r="R653" s="217"/>
      <c r="S653" s="217"/>
      <c r="T653" s="217"/>
      <c r="U653" s="217"/>
      <c r="V653" s="217"/>
      <c r="W653" s="217"/>
      <c r="X653" s="217"/>
      <c r="Y653" s="217"/>
      <c r="Z653" s="217"/>
      <c r="AA653" s="217"/>
      <c r="AB653" s="217"/>
      <c r="AC653" s="217"/>
      <c r="AD653" s="217"/>
      <c r="AE653" s="217"/>
      <c r="AF653" s="217"/>
      <c r="AG653" s="217"/>
    </row>
    <row r="654" spans="1:33" s="37" customFormat="1" ht="15" hidden="1">
      <c r="A654" s="217"/>
      <c r="B654" s="217">
        <f>VLOOKUP(C654,Companies[],3,FALSE)</f>
        <v>0</v>
      </c>
      <c r="C654" s="221" t="s">
        <v>492</v>
      </c>
      <c r="D654" s="217" t="s">
        <v>300</v>
      </c>
      <c r="E654" s="217" t="s">
        <v>623</v>
      </c>
      <c r="F654" s="217"/>
      <c r="G654" s="218"/>
      <c r="H654" s="217"/>
      <c r="I654" s="217" t="s">
        <v>89</v>
      </c>
      <c r="J654" s="219">
        <v>1415990597</v>
      </c>
      <c r="K654" s="217"/>
      <c r="L654" s="217"/>
      <c r="M654" s="217"/>
      <c r="N654" s="217"/>
      <c r="O654" s="217"/>
      <c r="P654" s="217"/>
      <c r="Q654" s="217"/>
      <c r="R654" s="217"/>
      <c r="S654" s="217"/>
      <c r="T654" s="217"/>
      <c r="U654" s="217"/>
      <c r="V654" s="217"/>
      <c r="W654" s="217"/>
      <c r="X654" s="217"/>
      <c r="Y654" s="217"/>
      <c r="Z654" s="217"/>
      <c r="AA654" s="217"/>
      <c r="AB654" s="217"/>
      <c r="AC654" s="217"/>
      <c r="AD654" s="217"/>
      <c r="AE654" s="217"/>
      <c r="AF654" s="217"/>
      <c r="AG654" s="217"/>
    </row>
    <row r="655" spans="1:33" s="37" customFormat="1" ht="15" hidden="1">
      <c r="A655" s="217"/>
      <c r="B655" s="217">
        <f>VLOOKUP(C655,Companies[],3,FALSE)</f>
        <v>0</v>
      </c>
      <c r="C655" s="221" t="s">
        <v>493</v>
      </c>
      <c r="D655" s="217" t="s">
        <v>300</v>
      </c>
      <c r="E655" s="217" t="s">
        <v>623</v>
      </c>
      <c r="F655" s="217"/>
      <c r="G655" s="218"/>
      <c r="H655" s="217"/>
      <c r="I655" s="217" t="s">
        <v>89</v>
      </c>
      <c r="J655" s="219">
        <v>1415990597</v>
      </c>
      <c r="K655" s="217"/>
      <c r="L655" s="217"/>
      <c r="M655" s="217"/>
      <c r="N655" s="217"/>
      <c r="O655" s="217"/>
      <c r="P655" s="217"/>
      <c r="Q655" s="217"/>
      <c r="R655" s="217"/>
      <c r="S655" s="217"/>
      <c r="T655" s="217"/>
      <c r="U655" s="217"/>
      <c r="V655" s="217"/>
      <c r="W655" s="217"/>
      <c r="X655" s="217"/>
      <c r="Y655" s="217"/>
      <c r="Z655" s="217"/>
      <c r="AA655" s="217"/>
      <c r="AB655" s="217"/>
      <c r="AC655" s="217"/>
      <c r="AD655" s="217"/>
      <c r="AE655" s="217"/>
      <c r="AF655" s="217"/>
      <c r="AG655" s="217"/>
    </row>
    <row r="656" spans="1:33" s="37" customFormat="1" ht="15" hidden="1">
      <c r="A656" s="217"/>
      <c r="B656" s="217">
        <f>VLOOKUP(C656,Companies[],3,FALSE)</f>
        <v>0</v>
      </c>
      <c r="C656" s="221" t="s">
        <v>502</v>
      </c>
      <c r="D656" s="217" t="s">
        <v>300</v>
      </c>
      <c r="E656" s="217" t="s">
        <v>623</v>
      </c>
      <c r="F656" s="217"/>
      <c r="G656" s="218"/>
      <c r="H656" s="217"/>
      <c r="I656" s="217" t="s">
        <v>89</v>
      </c>
      <c r="J656" s="219">
        <v>40504466378</v>
      </c>
      <c r="K656" s="217"/>
      <c r="L656" s="217"/>
      <c r="M656" s="217"/>
      <c r="N656" s="217"/>
      <c r="O656" s="217"/>
      <c r="P656" s="217"/>
      <c r="Q656" s="217"/>
      <c r="R656" s="217"/>
      <c r="S656" s="217"/>
      <c r="T656" s="217"/>
      <c r="U656" s="217"/>
      <c r="V656" s="217"/>
      <c r="W656" s="217"/>
      <c r="X656" s="217"/>
      <c r="Y656" s="217"/>
      <c r="Z656" s="217"/>
      <c r="AA656" s="217"/>
      <c r="AB656" s="217"/>
      <c r="AC656" s="217"/>
      <c r="AD656" s="217"/>
      <c r="AE656" s="217"/>
      <c r="AF656" s="217"/>
      <c r="AG656" s="217"/>
    </row>
    <row r="657" spans="1:33" s="37" customFormat="1" ht="15" hidden="1">
      <c r="A657" s="217"/>
      <c r="B657" s="217">
        <f>VLOOKUP(C657,Companies[],3,FALSE)</f>
        <v>0</v>
      </c>
      <c r="C657" s="221" t="s">
        <v>503</v>
      </c>
      <c r="D657" s="217" t="s">
        <v>300</v>
      </c>
      <c r="E657" s="217" t="s">
        <v>623</v>
      </c>
      <c r="F657" s="217"/>
      <c r="G657" s="218"/>
      <c r="H657" s="217"/>
      <c r="I657" s="217" t="s">
        <v>89</v>
      </c>
      <c r="J657" s="219">
        <v>194163109228</v>
      </c>
      <c r="K657" s="217"/>
      <c r="L657" s="217"/>
      <c r="M657" s="217"/>
      <c r="N657" s="217"/>
      <c r="O657" s="217"/>
      <c r="P657" s="217"/>
      <c r="Q657" s="217"/>
      <c r="R657" s="217"/>
      <c r="S657" s="217"/>
      <c r="T657" s="217"/>
      <c r="U657" s="217"/>
      <c r="V657" s="217"/>
      <c r="W657" s="217"/>
      <c r="X657" s="217"/>
      <c r="Y657" s="217"/>
      <c r="Z657" s="217"/>
      <c r="AA657" s="217"/>
      <c r="AB657" s="217"/>
      <c r="AC657" s="217"/>
      <c r="AD657" s="217"/>
      <c r="AE657" s="217"/>
      <c r="AF657" s="217"/>
      <c r="AG657" s="217"/>
    </row>
    <row r="658" spans="1:33" s="37" customFormat="1" ht="15" hidden="1">
      <c r="A658" s="217"/>
      <c r="B658" s="217">
        <f>VLOOKUP(C658,Companies[],3,FALSE)</f>
        <v>0</v>
      </c>
      <c r="C658" s="221" t="s">
        <v>506</v>
      </c>
      <c r="D658" s="217" t="s">
        <v>300</v>
      </c>
      <c r="E658" s="217" t="s">
        <v>623</v>
      </c>
      <c r="F658" s="217"/>
      <c r="G658" s="218"/>
      <c r="H658" s="217"/>
      <c r="I658" s="217" t="s">
        <v>89</v>
      </c>
      <c r="J658" s="219">
        <v>1053826584587</v>
      </c>
      <c r="K658" s="217"/>
      <c r="L658" s="217"/>
      <c r="M658" s="217"/>
      <c r="N658" s="217"/>
      <c r="O658" s="217"/>
      <c r="P658" s="217"/>
      <c r="Q658" s="217"/>
      <c r="R658" s="217"/>
      <c r="S658" s="217"/>
      <c r="T658" s="217"/>
      <c r="U658" s="217"/>
      <c r="V658" s="217"/>
      <c r="W658" s="217"/>
      <c r="X658" s="217"/>
      <c r="Y658" s="217"/>
      <c r="Z658" s="217"/>
      <c r="AA658" s="217"/>
      <c r="AB658" s="217"/>
      <c r="AC658" s="217"/>
      <c r="AD658" s="217"/>
      <c r="AE658" s="217"/>
      <c r="AF658" s="217"/>
      <c r="AG658" s="217"/>
    </row>
    <row r="659" spans="1:33" s="37" customFormat="1" ht="15" hidden="1">
      <c r="A659" s="217"/>
      <c r="B659" s="217">
        <f>VLOOKUP(C659,Companies[],3,FALSE)</f>
        <v>0</v>
      </c>
      <c r="C659" s="221" t="s">
        <v>508</v>
      </c>
      <c r="D659" s="217" t="s">
        <v>300</v>
      </c>
      <c r="E659" s="217" t="s">
        <v>623</v>
      </c>
      <c r="F659" s="217"/>
      <c r="G659" s="218"/>
      <c r="H659" s="217"/>
      <c r="I659" s="217" t="s">
        <v>89</v>
      </c>
      <c r="J659" s="219">
        <v>525243062322</v>
      </c>
      <c r="K659" s="217"/>
      <c r="L659" s="217"/>
      <c r="M659" s="217"/>
      <c r="N659" s="217"/>
      <c r="O659" s="217"/>
      <c r="P659" s="217"/>
      <c r="Q659" s="217"/>
      <c r="R659" s="217"/>
      <c r="S659" s="217"/>
      <c r="T659" s="217"/>
      <c r="U659" s="217"/>
      <c r="V659" s="217"/>
      <c r="W659" s="217"/>
      <c r="X659" s="217"/>
      <c r="Y659" s="217"/>
      <c r="Z659" s="217"/>
      <c r="AA659" s="217"/>
      <c r="AB659" s="217"/>
      <c r="AC659" s="217"/>
      <c r="AD659" s="217"/>
      <c r="AE659" s="217"/>
      <c r="AF659" s="217"/>
      <c r="AG659" s="217"/>
    </row>
    <row r="660" spans="1:33" s="37" customFormat="1" ht="15" hidden="1">
      <c r="A660" s="217"/>
      <c r="B660" s="217">
        <f>VLOOKUP(C660,Companies[],3,FALSE)</f>
        <v>0</v>
      </c>
      <c r="C660" s="221" t="s">
        <v>510</v>
      </c>
      <c r="D660" s="217" t="s">
        <v>300</v>
      </c>
      <c r="E660" s="217" t="s">
        <v>623</v>
      </c>
      <c r="F660" s="217"/>
      <c r="G660" s="218"/>
      <c r="H660" s="217"/>
      <c r="I660" s="217" t="s">
        <v>89</v>
      </c>
      <c r="J660" s="219">
        <v>71552503396</v>
      </c>
      <c r="K660" s="217"/>
      <c r="L660" s="217"/>
      <c r="M660" s="217"/>
      <c r="N660" s="217"/>
      <c r="O660" s="217"/>
      <c r="P660" s="217"/>
      <c r="Q660" s="217"/>
      <c r="R660" s="217"/>
      <c r="S660" s="217"/>
      <c r="T660" s="217"/>
      <c r="U660" s="217"/>
      <c r="V660" s="217"/>
      <c r="W660" s="217"/>
      <c r="X660" s="217"/>
      <c r="Y660" s="217"/>
      <c r="Z660" s="217"/>
      <c r="AA660" s="217"/>
      <c r="AB660" s="217"/>
      <c r="AC660" s="217"/>
      <c r="AD660" s="217"/>
      <c r="AE660" s="217"/>
      <c r="AF660" s="217"/>
      <c r="AG660" s="217"/>
    </row>
    <row r="661" spans="1:33" s="37" customFormat="1" ht="15" hidden="1">
      <c r="A661" s="217"/>
      <c r="B661" s="217">
        <f>VLOOKUP(C661,Companies[],3,FALSE)</f>
        <v>0</v>
      </c>
      <c r="C661" s="221" t="s">
        <v>515</v>
      </c>
      <c r="D661" s="217" t="s">
        <v>300</v>
      </c>
      <c r="E661" s="217" t="s">
        <v>623</v>
      </c>
      <c r="F661" s="217"/>
      <c r="G661" s="218"/>
      <c r="H661" s="217"/>
      <c r="I661" s="217" t="s">
        <v>89</v>
      </c>
      <c r="J661" s="219">
        <v>30684826927</v>
      </c>
      <c r="K661" s="217"/>
      <c r="L661" s="217"/>
      <c r="M661" s="217"/>
      <c r="N661" s="217"/>
      <c r="O661" s="217"/>
      <c r="P661" s="217"/>
      <c r="Q661" s="217"/>
      <c r="R661" s="217"/>
      <c r="S661" s="217"/>
      <c r="T661" s="217"/>
      <c r="U661" s="217"/>
      <c r="V661" s="217"/>
      <c r="W661" s="217"/>
      <c r="X661" s="217"/>
      <c r="Y661" s="217"/>
      <c r="Z661" s="217"/>
      <c r="AA661" s="217"/>
      <c r="AB661" s="217"/>
      <c r="AC661" s="217"/>
      <c r="AD661" s="217"/>
      <c r="AE661" s="217"/>
      <c r="AF661" s="217"/>
      <c r="AG661" s="217"/>
    </row>
    <row r="662" spans="1:33" s="37" customFormat="1" ht="15" hidden="1">
      <c r="A662" s="217"/>
      <c r="B662" s="217">
        <f>VLOOKUP(C662,Companies[],3,FALSE)</f>
        <v>0</v>
      </c>
      <c r="C662" s="221" t="s">
        <v>525</v>
      </c>
      <c r="D662" s="217" t="s">
        <v>300</v>
      </c>
      <c r="E662" s="217" t="s">
        <v>623</v>
      </c>
      <c r="F662" s="217"/>
      <c r="G662" s="218"/>
      <c r="H662" s="217"/>
      <c r="I662" s="217" t="s">
        <v>89</v>
      </c>
      <c r="J662" s="219">
        <v>58113689624</v>
      </c>
      <c r="K662" s="217"/>
      <c r="L662" s="217"/>
      <c r="M662" s="217"/>
      <c r="N662" s="217"/>
      <c r="O662" s="217"/>
      <c r="P662" s="217"/>
      <c r="Q662" s="217"/>
      <c r="R662" s="217"/>
      <c r="S662" s="217"/>
      <c r="T662" s="217"/>
      <c r="U662" s="217"/>
      <c r="V662" s="217"/>
      <c r="W662" s="217"/>
      <c r="X662" s="217"/>
      <c r="Y662" s="217"/>
      <c r="Z662" s="217"/>
      <c r="AA662" s="217"/>
      <c r="AB662" s="217"/>
      <c r="AC662" s="217"/>
      <c r="AD662" s="217"/>
      <c r="AE662" s="217"/>
      <c r="AF662" s="217"/>
      <c r="AG662" s="217"/>
    </row>
    <row r="663" spans="1:33" s="37" customFormat="1" ht="15" hidden="1">
      <c r="A663" s="217"/>
      <c r="B663" s="217">
        <f>VLOOKUP(C663,Companies[],3,FALSE)</f>
        <v>0</v>
      </c>
      <c r="C663" s="221" t="s">
        <v>529</v>
      </c>
      <c r="D663" s="217" t="s">
        <v>300</v>
      </c>
      <c r="E663" s="217" t="s">
        <v>623</v>
      </c>
      <c r="F663" s="217"/>
      <c r="G663" s="218"/>
      <c r="H663" s="217"/>
      <c r="I663" s="217" t="s">
        <v>89</v>
      </c>
      <c r="J663" s="219">
        <v>1770216818351</v>
      </c>
      <c r="K663" s="217"/>
      <c r="L663" s="217"/>
      <c r="M663" s="217"/>
      <c r="N663" s="217"/>
      <c r="O663" s="217"/>
      <c r="P663" s="217"/>
      <c r="Q663" s="217"/>
      <c r="R663" s="217"/>
      <c r="S663" s="217"/>
      <c r="T663" s="217"/>
      <c r="U663" s="217"/>
      <c r="V663" s="217"/>
      <c r="W663" s="217"/>
      <c r="X663" s="217"/>
      <c r="Y663" s="217"/>
      <c r="Z663" s="217"/>
      <c r="AA663" s="217"/>
      <c r="AB663" s="217"/>
      <c r="AC663" s="217"/>
      <c r="AD663" s="217"/>
      <c r="AE663" s="217"/>
      <c r="AF663" s="217"/>
      <c r="AG663" s="217"/>
    </row>
    <row r="664" spans="1:33" s="37" customFormat="1" ht="15" hidden="1">
      <c r="A664" s="217"/>
      <c r="B664" s="217">
        <f>VLOOKUP(C664,Companies[],3,FALSE)</f>
        <v>0</v>
      </c>
      <c r="C664" s="221" t="s">
        <v>538</v>
      </c>
      <c r="D664" s="217" t="s">
        <v>300</v>
      </c>
      <c r="E664" s="217" t="s">
        <v>623</v>
      </c>
      <c r="F664" s="217"/>
      <c r="G664" s="218"/>
      <c r="H664" s="217"/>
      <c r="I664" s="217" t="s">
        <v>89</v>
      </c>
      <c r="J664" s="219">
        <v>530319629222</v>
      </c>
      <c r="K664" s="217"/>
      <c r="L664" s="217"/>
      <c r="M664" s="217"/>
      <c r="N664" s="217"/>
      <c r="O664" s="217"/>
      <c r="P664" s="217"/>
      <c r="Q664" s="217"/>
      <c r="R664" s="217"/>
      <c r="S664" s="217"/>
      <c r="T664" s="217"/>
      <c r="U664" s="217"/>
      <c r="V664" s="217"/>
      <c r="W664" s="217"/>
      <c r="X664" s="217"/>
      <c r="Y664" s="217"/>
      <c r="Z664" s="217"/>
      <c r="AA664" s="217"/>
      <c r="AB664" s="217"/>
      <c r="AC664" s="217"/>
      <c r="AD664" s="217"/>
      <c r="AE664" s="217"/>
      <c r="AF664" s="217"/>
      <c r="AG664" s="217"/>
    </row>
    <row r="665" spans="1:33" s="37" customFormat="1" ht="15" hidden="1">
      <c r="A665" s="217"/>
      <c r="B665" s="217">
        <f>VLOOKUP(C665,Companies[],3,FALSE)</f>
        <v>0</v>
      </c>
      <c r="C665" s="221" t="s">
        <v>543</v>
      </c>
      <c r="D665" s="217" t="s">
        <v>300</v>
      </c>
      <c r="E665" s="217" t="s">
        <v>623</v>
      </c>
      <c r="F665" s="217"/>
      <c r="G665" s="218"/>
      <c r="H665" s="217"/>
      <c r="I665" s="217" t="s">
        <v>89</v>
      </c>
      <c r="J665" s="219">
        <v>311202637305</v>
      </c>
      <c r="K665" s="217"/>
      <c r="L665" s="217"/>
      <c r="M665" s="217"/>
      <c r="N665" s="217"/>
      <c r="O665" s="217"/>
      <c r="P665" s="217"/>
      <c r="Q665" s="217"/>
      <c r="R665" s="217"/>
      <c r="S665" s="217"/>
      <c r="T665" s="217"/>
      <c r="U665" s="217"/>
      <c r="V665" s="217"/>
      <c r="W665" s="217"/>
      <c r="X665" s="217"/>
      <c r="Y665" s="217"/>
      <c r="Z665" s="217"/>
      <c r="AA665" s="217"/>
      <c r="AB665" s="217"/>
      <c r="AC665" s="217"/>
      <c r="AD665" s="217"/>
      <c r="AE665" s="217"/>
      <c r="AF665" s="217"/>
      <c r="AG665" s="217"/>
    </row>
    <row r="666" spans="1:33" s="37" customFormat="1" ht="15" hidden="1">
      <c r="A666" s="217"/>
      <c r="B666" s="217">
        <f>VLOOKUP(C666,Companies[],3,FALSE)</f>
        <v>0</v>
      </c>
      <c r="C666" s="221" t="s">
        <v>544</v>
      </c>
      <c r="D666" s="217" t="s">
        <v>300</v>
      </c>
      <c r="E666" s="217" t="s">
        <v>623</v>
      </c>
      <c r="F666" s="217"/>
      <c r="G666" s="218"/>
      <c r="H666" s="217"/>
      <c r="I666" s="217" t="s">
        <v>89</v>
      </c>
      <c r="J666" s="219">
        <v>466908230411</v>
      </c>
      <c r="K666" s="217"/>
      <c r="L666" s="217"/>
      <c r="M666" s="217"/>
      <c r="N666" s="217"/>
      <c r="O666" s="217"/>
      <c r="P666" s="217"/>
      <c r="Q666" s="217"/>
      <c r="R666" s="217"/>
      <c r="S666" s="217"/>
      <c r="T666" s="217"/>
      <c r="U666" s="217"/>
      <c r="V666" s="217"/>
      <c r="W666" s="217"/>
      <c r="X666" s="217"/>
      <c r="Y666" s="217"/>
      <c r="Z666" s="217"/>
      <c r="AA666" s="217"/>
      <c r="AB666" s="217"/>
      <c r="AC666" s="217"/>
      <c r="AD666" s="217"/>
      <c r="AE666" s="217"/>
      <c r="AF666" s="217"/>
      <c r="AG666" s="217"/>
    </row>
    <row r="667" spans="1:33" s="37" customFormat="1" ht="15" hidden="1">
      <c r="A667" s="217"/>
      <c r="B667" s="217">
        <f>VLOOKUP(C667,Companies[],3,FALSE)</f>
        <v>0</v>
      </c>
      <c r="C667" s="221" t="s">
        <v>546</v>
      </c>
      <c r="D667" s="217" t="s">
        <v>300</v>
      </c>
      <c r="E667" s="217" t="s">
        <v>623</v>
      </c>
      <c r="F667" s="217"/>
      <c r="G667" s="218"/>
      <c r="H667" s="217"/>
      <c r="I667" s="217" t="s">
        <v>89</v>
      </c>
      <c r="J667" s="219">
        <v>45822188060</v>
      </c>
      <c r="K667" s="217"/>
      <c r="L667" s="217"/>
      <c r="M667" s="217"/>
      <c r="N667" s="217"/>
      <c r="O667" s="217"/>
      <c r="P667" s="217"/>
      <c r="Q667" s="217"/>
      <c r="R667" s="217"/>
      <c r="S667" s="217"/>
      <c r="T667" s="217"/>
      <c r="U667" s="217"/>
      <c r="V667" s="217"/>
      <c r="W667" s="217"/>
      <c r="X667" s="217"/>
      <c r="Y667" s="217"/>
      <c r="Z667" s="217"/>
      <c r="AA667" s="217"/>
      <c r="AB667" s="217"/>
      <c r="AC667" s="217"/>
      <c r="AD667" s="217"/>
      <c r="AE667" s="217"/>
      <c r="AF667" s="217"/>
      <c r="AG667" s="217"/>
    </row>
    <row r="668" spans="1:33" s="37" customFormat="1" ht="15" hidden="1">
      <c r="A668" s="217"/>
      <c r="B668" s="217">
        <f>VLOOKUP(C668,Companies[],3,FALSE)</f>
        <v>0</v>
      </c>
      <c r="C668" s="221" t="s">
        <v>549</v>
      </c>
      <c r="D668" s="217" t="s">
        <v>300</v>
      </c>
      <c r="E668" s="217" t="s">
        <v>623</v>
      </c>
      <c r="F668" s="217"/>
      <c r="G668" s="218"/>
      <c r="H668" s="217"/>
      <c r="I668" s="217" t="s">
        <v>89</v>
      </c>
      <c r="J668" s="219">
        <v>575587222694</v>
      </c>
      <c r="K668" s="217"/>
      <c r="L668" s="217"/>
      <c r="M668" s="217"/>
      <c r="N668" s="217"/>
      <c r="O668" s="217"/>
      <c r="P668" s="217"/>
      <c r="Q668" s="217"/>
      <c r="R668" s="217"/>
      <c r="S668" s="217"/>
      <c r="T668" s="217"/>
      <c r="U668" s="217"/>
      <c r="V668" s="217"/>
      <c r="W668" s="217"/>
      <c r="X668" s="217"/>
      <c r="Y668" s="217"/>
      <c r="Z668" s="217"/>
      <c r="AA668" s="217"/>
      <c r="AB668" s="217"/>
      <c r="AC668" s="217"/>
      <c r="AD668" s="217"/>
      <c r="AE668" s="217"/>
      <c r="AF668" s="217"/>
      <c r="AG668" s="217"/>
    </row>
    <row r="669" spans="1:33" s="37" customFormat="1" ht="15" hidden="1">
      <c r="A669" s="217"/>
      <c r="B669" s="217">
        <f>VLOOKUP(C669,Companies[],3,FALSE)</f>
        <v>0</v>
      </c>
      <c r="C669" s="221" t="s">
        <v>550</v>
      </c>
      <c r="D669" s="217" t="s">
        <v>300</v>
      </c>
      <c r="E669" s="217" t="s">
        <v>623</v>
      </c>
      <c r="F669" s="217"/>
      <c r="G669" s="218"/>
      <c r="H669" s="217"/>
      <c r="I669" s="217" t="s">
        <v>89</v>
      </c>
      <c r="J669" s="219">
        <v>97969000000</v>
      </c>
      <c r="K669" s="217"/>
      <c r="L669" s="217"/>
      <c r="M669" s="217"/>
      <c r="N669" s="217"/>
      <c r="O669" s="217"/>
      <c r="P669" s="217"/>
      <c r="Q669" s="217"/>
      <c r="R669" s="217"/>
      <c r="S669" s="217"/>
      <c r="T669" s="217"/>
      <c r="U669" s="217"/>
      <c r="V669" s="217"/>
      <c r="W669" s="217"/>
      <c r="X669" s="217"/>
      <c r="Y669" s="217"/>
      <c r="Z669" s="217"/>
      <c r="AA669" s="217"/>
      <c r="AB669" s="217"/>
      <c r="AC669" s="217"/>
      <c r="AD669" s="217"/>
      <c r="AE669" s="217"/>
      <c r="AF669" s="217"/>
      <c r="AG669" s="217"/>
    </row>
    <row r="670" spans="1:33" s="37" customFormat="1" ht="15" hidden="1">
      <c r="A670" s="217"/>
      <c r="B670" s="217">
        <f>VLOOKUP(C670,Companies[],3,FALSE)</f>
        <v>0</v>
      </c>
      <c r="C670" s="221" t="s">
        <v>556</v>
      </c>
      <c r="D670" s="217" t="s">
        <v>300</v>
      </c>
      <c r="E670" s="217" t="s">
        <v>623</v>
      </c>
      <c r="F670" s="217"/>
      <c r="G670" s="218"/>
      <c r="H670" s="217"/>
      <c r="I670" s="217" t="s">
        <v>89</v>
      </c>
      <c r="J670" s="219">
        <v>284226713713</v>
      </c>
      <c r="K670" s="217"/>
      <c r="L670" s="217"/>
      <c r="M670" s="217"/>
      <c r="N670" s="217"/>
      <c r="O670" s="217"/>
      <c r="P670" s="217"/>
      <c r="Q670" s="217"/>
      <c r="R670" s="217"/>
      <c r="S670" s="217"/>
      <c r="T670" s="217"/>
      <c r="U670" s="217"/>
      <c r="V670" s="217"/>
      <c r="W670" s="217"/>
      <c r="X670" s="217"/>
      <c r="Y670" s="217"/>
      <c r="Z670" s="217"/>
      <c r="AA670" s="217"/>
      <c r="AB670" s="217"/>
      <c r="AC670" s="217"/>
      <c r="AD670" s="217"/>
      <c r="AE670" s="217"/>
      <c r="AF670" s="217"/>
      <c r="AG670" s="217"/>
    </row>
    <row r="671" spans="1:33" s="37" customFormat="1" ht="15" hidden="1">
      <c r="A671" s="217"/>
      <c r="B671" s="217">
        <f>VLOOKUP(C671,Companies[],3,FALSE)</f>
        <v>0</v>
      </c>
      <c r="C671" s="221" t="s">
        <v>562</v>
      </c>
      <c r="D671" s="217" t="s">
        <v>300</v>
      </c>
      <c r="E671" s="217" t="s">
        <v>623</v>
      </c>
      <c r="F671" s="217"/>
      <c r="G671" s="218"/>
      <c r="H671" s="217"/>
      <c r="I671" s="217" t="s">
        <v>89</v>
      </c>
      <c r="J671" s="219">
        <v>8232633122</v>
      </c>
      <c r="K671" s="217"/>
      <c r="L671" s="217"/>
      <c r="M671" s="217"/>
      <c r="N671" s="217"/>
      <c r="O671" s="217"/>
      <c r="P671" s="217"/>
      <c r="Q671" s="217"/>
      <c r="R671" s="217"/>
      <c r="S671" s="217"/>
      <c r="T671" s="217"/>
      <c r="U671" s="217"/>
      <c r="V671" s="217"/>
      <c r="W671" s="217"/>
      <c r="X671" s="217"/>
      <c r="Y671" s="217"/>
      <c r="Z671" s="217"/>
      <c r="AA671" s="217"/>
      <c r="AB671" s="217"/>
      <c r="AC671" s="217"/>
      <c r="AD671" s="217"/>
      <c r="AE671" s="217"/>
      <c r="AF671" s="217"/>
      <c r="AG671" s="217"/>
    </row>
    <row r="672" spans="1:33" s="37" customFormat="1" ht="15" hidden="1">
      <c r="A672" s="217"/>
      <c r="B672" s="217">
        <f>VLOOKUP(C672,Companies[],3,FALSE)</f>
        <v>0</v>
      </c>
      <c r="C672" s="221" t="s">
        <v>430</v>
      </c>
      <c r="D672" s="217" t="s">
        <v>300</v>
      </c>
      <c r="E672" s="217" t="s">
        <v>623</v>
      </c>
      <c r="F672" s="217"/>
      <c r="G672" s="218"/>
      <c r="H672" s="217"/>
      <c r="I672" s="217" t="s">
        <v>185</v>
      </c>
      <c r="J672" s="219">
        <v>229362545</v>
      </c>
      <c r="K672" s="217"/>
      <c r="L672" s="217"/>
      <c r="M672" s="217"/>
      <c r="N672" s="217"/>
      <c r="O672" s="217"/>
      <c r="P672" s="217"/>
      <c r="Q672" s="217"/>
      <c r="R672" s="217"/>
      <c r="S672" s="217"/>
      <c r="T672" s="217"/>
      <c r="U672" s="217"/>
      <c r="V672" s="217"/>
      <c r="W672" s="217"/>
      <c r="X672" s="217"/>
      <c r="Y672" s="217"/>
      <c r="Z672" s="217"/>
      <c r="AA672" s="217"/>
      <c r="AB672" s="217"/>
      <c r="AC672" s="217"/>
      <c r="AD672" s="217"/>
      <c r="AE672" s="217"/>
      <c r="AF672" s="217"/>
      <c r="AG672" s="217"/>
    </row>
    <row r="673" spans="1:33" s="37" customFormat="1" ht="15" hidden="1">
      <c r="A673" s="217"/>
      <c r="B673" s="217">
        <f>VLOOKUP(C673,Companies[],3,FALSE)</f>
        <v>0</v>
      </c>
      <c r="C673" s="221" t="s">
        <v>444</v>
      </c>
      <c r="D673" s="217" t="s">
        <v>300</v>
      </c>
      <c r="E673" s="217" t="s">
        <v>623</v>
      </c>
      <c r="F673" s="217"/>
      <c r="G673" s="218"/>
      <c r="H673" s="217"/>
      <c r="I673" s="217" t="s">
        <v>185</v>
      </c>
      <c r="J673" s="219">
        <v>32140665</v>
      </c>
      <c r="K673" s="217"/>
      <c r="L673" s="217"/>
      <c r="M673" s="217"/>
      <c r="N673" s="217"/>
      <c r="O673" s="217"/>
      <c r="P673" s="217"/>
      <c r="Q673" s="217"/>
      <c r="R673" s="217"/>
      <c r="S673" s="217"/>
      <c r="T673" s="217"/>
      <c r="U673" s="217"/>
      <c r="V673" s="217"/>
      <c r="W673" s="217"/>
      <c r="X673" s="217"/>
      <c r="Y673" s="217"/>
      <c r="Z673" s="217"/>
      <c r="AA673" s="217"/>
      <c r="AB673" s="217"/>
      <c r="AC673" s="217"/>
      <c r="AD673" s="217"/>
      <c r="AE673" s="217"/>
      <c r="AF673" s="217"/>
      <c r="AG673" s="217"/>
    </row>
    <row r="674" spans="1:33" s="37" customFormat="1" ht="15" hidden="1">
      <c r="A674" s="217"/>
      <c r="B674" s="217">
        <f>VLOOKUP(C674,Companies[],3,FALSE)</f>
        <v>0</v>
      </c>
      <c r="C674" s="221" t="s">
        <v>447</v>
      </c>
      <c r="D674" s="217" t="s">
        <v>300</v>
      </c>
      <c r="E674" s="217" t="s">
        <v>623</v>
      </c>
      <c r="F674" s="217"/>
      <c r="G674" s="218"/>
      <c r="H674" s="217"/>
      <c r="I674" s="217" t="s">
        <v>185</v>
      </c>
      <c r="J674" s="219">
        <v>1363598</v>
      </c>
      <c r="K674" s="217"/>
      <c r="L674" s="217"/>
      <c r="M674" s="217"/>
      <c r="N674" s="217"/>
      <c r="O674" s="217"/>
      <c r="P674" s="217"/>
      <c r="Q674" s="217"/>
      <c r="R674" s="217"/>
      <c r="S674" s="217"/>
      <c r="T674" s="217"/>
      <c r="U674" s="217"/>
      <c r="V674" s="217"/>
      <c r="W674" s="217"/>
      <c r="X674" s="217"/>
      <c r="Y674" s="217"/>
      <c r="Z674" s="217"/>
      <c r="AA674" s="217"/>
      <c r="AB674" s="217"/>
      <c r="AC674" s="217"/>
      <c r="AD674" s="217"/>
      <c r="AE674" s="217"/>
      <c r="AF674" s="217"/>
      <c r="AG674" s="217"/>
    </row>
    <row r="675" spans="1:33" s="37" customFormat="1" ht="15" hidden="1">
      <c r="A675" s="217"/>
      <c r="B675" s="217">
        <f>VLOOKUP(C675,Companies[],3,FALSE)</f>
        <v>0</v>
      </c>
      <c r="C675" s="221" t="s">
        <v>448</v>
      </c>
      <c r="D675" s="217" t="s">
        <v>300</v>
      </c>
      <c r="E675" s="217" t="s">
        <v>623</v>
      </c>
      <c r="F675" s="217"/>
      <c r="G675" s="218"/>
      <c r="H675" s="217"/>
      <c r="I675" s="217" t="s">
        <v>185</v>
      </c>
      <c r="J675" s="219">
        <v>31968487</v>
      </c>
      <c r="K675" s="217"/>
      <c r="L675" s="217"/>
      <c r="M675" s="217"/>
      <c r="N675" s="217"/>
      <c r="O675" s="217"/>
      <c r="P675" s="217"/>
      <c r="Q675" s="217"/>
      <c r="R675" s="217"/>
      <c r="S675" s="217"/>
      <c r="T675" s="217"/>
      <c r="U675" s="217"/>
      <c r="V675" s="217"/>
      <c r="W675" s="217"/>
      <c r="X675" s="217"/>
      <c r="Y675" s="217"/>
      <c r="Z675" s="217"/>
      <c r="AA675" s="217"/>
      <c r="AB675" s="217"/>
      <c r="AC675" s="217"/>
      <c r="AD675" s="217"/>
      <c r="AE675" s="217"/>
      <c r="AF675" s="217"/>
      <c r="AG675" s="217"/>
    </row>
    <row r="676" spans="1:33" s="37" customFormat="1" ht="15" hidden="1">
      <c r="A676" s="217"/>
      <c r="B676" s="217">
        <f>VLOOKUP(C676,Companies[],3,FALSE)</f>
        <v>0</v>
      </c>
      <c r="C676" s="221" t="s">
        <v>452</v>
      </c>
      <c r="D676" s="217" t="s">
        <v>300</v>
      </c>
      <c r="E676" s="217" t="s">
        <v>623</v>
      </c>
      <c r="F676" s="217"/>
      <c r="G676" s="218"/>
      <c r="H676" s="217"/>
      <c r="I676" s="217" t="s">
        <v>185</v>
      </c>
      <c r="J676" s="219">
        <v>32645429</v>
      </c>
      <c r="K676" s="217"/>
      <c r="L676" s="217"/>
      <c r="M676" s="217"/>
      <c r="N676" s="217"/>
      <c r="O676" s="217"/>
      <c r="P676" s="217"/>
      <c r="Q676" s="217"/>
      <c r="R676" s="217"/>
      <c r="S676" s="217"/>
      <c r="T676" s="217"/>
      <c r="U676" s="217"/>
      <c r="V676" s="217"/>
      <c r="W676" s="217"/>
      <c r="X676" s="217"/>
      <c r="Y676" s="217"/>
      <c r="Z676" s="217"/>
      <c r="AA676" s="217"/>
      <c r="AB676" s="217"/>
      <c r="AC676" s="217"/>
      <c r="AD676" s="217"/>
      <c r="AE676" s="217"/>
      <c r="AF676" s="217"/>
      <c r="AG676" s="217"/>
    </row>
    <row r="677" spans="1:33" s="37" customFormat="1" ht="15" hidden="1">
      <c r="A677" s="217"/>
      <c r="B677" s="217">
        <f>VLOOKUP(C677,Companies[],3,FALSE)</f>
        <v>0</v>
      </c>
      <c r="C677" s="221" t="s">
        <v>461</v>
      </c>
      <c r="D677" s="217" t="s">
        <v>300</v>
      </c>
      <c r="E677" s="217" t="s">
        <v>623</v>
      </c>
      <c r="F677" s="217"/>
      <c r="G677" s="218"/>
      <c r="H677" s="217"/>
      <c r="I677" s="217" t="s">
        <v>185</v>
      </c>
      <c r="J677" s="219">
        <v>158534438</v>
      </c>
      <c r="K677" s="217"/>
      <c r="L677" s="217"/>
      <c r="M677" s="217"/>
      <c r="N677" s="217"/>
      <c r="O677" s="217"/>
      <c r="P677" s="217"/>
      <c r="Q677" s="217"/>
      <c r="R677" s="217"/>
      <c r="S677" s="217"/>
      <c r="T677" s="217"/>
      <c r="U677" s="217"/>
      <c r="V677" s="217"/>
      <c r="W677" s="217"/>
      <c r="X677" s="217"/>
      <c r="Y677" s="217"/>
      <c r="Z677" s="217"/>
      <c r="AA677" s="217"/>
      <c r="AB677" s="217"/>
      <c r="AC677" s="217"/>
      <c r="AD677" s="217"/>
      <c r="AE677" s="217"/>
      <c r="AF677" s="217"/>
      <c r="AG677" s="217"/>
    </row>
    <row r="678" spans="1:33" s="37" customFormat="1" ht="15" hidden="1">
      <c r="A678" s="217"/>
      <c r="B678" s="217">
        <f>VLOOKUP(C678,Companies[],3,FALSE)</f>
        <v>0</v>
      </c>
      <c r="C678" s="221" t="s">
        <v>464</v>
      </c>
      <c r="D678" s="217" t="s">
        <v>300</v>
      </c>
      <c r="E678" s="217" t="s">
        <v>623</v>
      </c>
      <c r="F678" s="217"/>
      <c r="G678" s="218"/>
      <c r="H678" s="217"/>
      <c r="I678" s="217" t="s">
        <v>185</v>
      </c>
      <c r="J678" s="219">
        <v>25989207</v>
      </c>
      <c r="K678" s="217"/>
      <c r="L678" s="217"/>
      <c r="M678" s="217"/>
      <c r="N678" s="217"/>
      <c r="O678" s="217"/>
      <c r="P678" s="217"/>
      <c r="Q678" s="217"/>
      <c r="R678" s="217"/>
      <c r="S678" s="217"/>
      <c r="T678" s="217"/>
      <c r="U678" s="217"/>
      <c r="V678" s="217"/>
      <c r="W678" s="217"/>
      <c r="X678" s="217"/>
      <c r="Y678" s="217"/>
      <c r="Z678" s="217"/>
      <c r="AA678" s="217"/>
      <c r="AB678" s="217"/>
      <c r="AC678" s="217"/>
      <c r="AD678" s="217"/>
      <c r="AE678" s="217"/>
      <c r="AF678" s="217"/>
      <c r="AG678" s="217"/>
    </row>
    <row r="679" spans="1:33" s="37" customFormat="1" ht="15" hidden="1">
      <c r="A679" s="217"/>
      <c r="B679" s="217">
        <f>VLOOKUP(C679,Companies[],3,FALSE)</f>
        <v>0</v>
      </c>
      <c r="C679" s="221" t="s">
        <v>470</v>
      </c>
      <c r="D679" s="217" t="s">
        <v>300</v>
      </c>
      <c r="E679" s="217" t="s">
        <v>623</v>
      </c>
      <c r="F679" s="217"/>
      <c r="G679" s="218"/>
      <c r="H679" s="217"/>
      <c r="I679" s="217" t="s">
        <v>185</v>
      </c>
      <c r="J679" s="219">
        <v>104777410</v>
      </c>
      <c r="K679" s="217"/>
      <c r="L679" s="217"/>
      <c r="M679" s="217"/>
      <c r="N679" s="217"/>
      <c r="O679" s="217"/>
      <c r="P679" s="217"/>
      <c r="Q679" s="217"/>
      <c r="R679" s="217"/>
      <c r="S679" s="217"/>
      <c r="T679" s="217"/>
      <c r="U679" s="217"/>
      <c r="V679" s="217"/>
      <c r="W679" s="217"/>
      <c r="X679" s="217"/>
      <c r="Y679" s="217"/>
      <c r="Z679" s="217"/>
      <c r="AA679" s="217"/>
      <c r="AB679" s="217"/>
      <c r="AC679" s="217"/>
      <c r="AD679" s="217"/>
      <c r="AE679" s="217"/>
      <c r="AF679" s="217"/>
      <c r="AG679" s="217"/>
    </row>
    <row r="680" spans="1:33" s="37" customFormat="1" ht="15" hidden="1">
      <c r="A680" s="217"/>
      <c r="B680" s="217">
        <f>VLOOKUP(C680,Companies[],3,FALSE)</f>
        <v>0</v>
      </c>
      <c r="C680" s="221" t="s">
        <v>485</v>
      </c>
      <c r="D680" s="217" t="s">
        <v>300</v>
      </c>
      <c r="E680" s="217" t="s">
        <v>623</v>
      </c>
      <c r="F680" s="217"/>
      <c r="G680" s="218"/>
      <c r="H680" s="217"/>
      <c r="I680" s="217" t="s">
        <v>185</v>
      </c>
      <c r="J680" s="219">
        <v>19662510</v>
      </c>
      <c r="K680" s="217"/>
      <c r="L680" s="217"/>
      <c r="M680" s="217"/>
      <c r="N680" s="217"/>
      <c r="O680" s="217"/>
      <c r="P680" s="217"/>
      <c r="Q680" s="217"/>
      <c r="R680" s="217"/>
      <c r="S680" s="217"/>
      <c r="T680" s="217"/>
      <c r="U680" s="217"/>
      <c r="V680" s="217"/>
      <c r="W680" s="217"/>
      <c r="X680" s="217"/>
      <c r="Y680" s="217"/>
      <c r="Z680" s="217"/>
      <c r="AA680" s="217"/>
      <c r="AB680" s="217"/>
      <c r="AC680" s="217"/>
      <c r="AD680" s="217"/>
      <c r="AE680" s="217"/>
      <c r="AF680" s="217"/>
      <c r="AG680" s="217"/>
    </row>
    <row r="681" spans="1:33" s="37" customFormat="1" ht="15" hidden="1">
      <c r="A681" s="217"/>
      <c r="B681" s="217">
        <f>VLOOKUP(C681,Companies[],3,FALSE)</f>
        <v>0</v>
      </c>
      <c r="C681" s="221" t="s">
        <v>492</v>
      </c>
      <c r="D681" s="217" t="s">
        <v>300</v>
      </c>
      <c r="E681" s="217" t="s">
        <v>623</v>
      </c>
      <c r="F681" s="217"/>
      <c r="G681" s="218"/>
      <c r="H681" s="217"/>
      <c r="I681" s="217" t="s">
        <v>185</v>
      </c>
      <c r="J681" s="219">
        <v>691359</v>
      </c>
      <c r="K681" s="217"/>
      <c r="L681" s="217"/>
      <c r="M681" s="217"/>
      <c r="N681" s="217"/>
      <c r="O681" s="217"/>
      <c r="P681" s="217"/>
      <c r="Q681" s="217"/>
      <c r="R681" s="217"/>
      <c r="S681" s="217"/>
      <c r="T681" s="217"/>
      <c r="U681" s="217"/>
      <c r="V681" s="217"/>
      <c r="W681" s="217"/>
      <c r="X681" s="217"/>
      <c r="Y681" s="217"/>
      <c r="Z681" s="217"/>
      <c r="AA681" s="217"/>
      <c r="AB681" s="217"/>
      <c r="AC681" s="217"/>
      <c r="AD681" s="217"/>
      <c r="AE681" s="217"/>
      <c r="AF681" s="217"/>
      <c r="AG681" s="217"/>
    </row>
    <row r="682" spans="1:33" s="37" customFormat="1" ht="15" hidden="1">
      <c r="A682" s="217"/>
      <c r="B682" s="217">
        <f>VLOOKUP(C682,Companies[],3,FALSE)</f>
        <v>0</v>
      </c>
      <c r="C682" s="221" t="s">
        <v>493</v>
      </c>
      <c r="D682" s="217" t="s">
        <v>300</v>
      </c>
      <c r="E682" s="217" t="s">
        <v>623</v>
      </c>
      <c r="F682" s="217"/>
      <c r="G682" s="218"/>
      <c r="H682" s="217"/>
      <c r="I682" s="217" t="s">
        <v>185</v>
      </c>
      <c r="J682" s="219">
        <v>691359</v>
      </c>
      <c r="K682" s="217"/>
      <c r="L682" s="217"/>
      <c r="M682" s="217"/>
      <c r="N682" s="217"/>
      <c r="O682" s="217"/>
      <c r="P682" s="217"/>
      <c r="Q682" s="217"/>
      <c r="R682" s="217"/>
      <c r="S682" s="217"/>
      <c r="T682" s="217"/>
      <c r="U682" s="217"/>
      <c r="V682" s="217"/>
      <c r="W682" s="217"/>
      <c r="X682" s="217"/>
      <c r="Y682" s="217"/>
      <c r="Z682" s="217"/>
      <c r="AA682" s="217"/>
      <c r="AB682" s="217"/>
      <c r="AC682" s="217"/>
      <c r="AD682" s="217"/>
      <c r="AE682" s="217"/>
      <c r="AF682" s="217"/>
      <c r="AG682" s="217"/>
    </row>
    <row r="683" spans="1:33" s="37" customFormat="1" ht="15" hidden="1">
      <c r="A683" s="217"/>
      <c r="B683" s="217">
        <f>VLOOKUP(C683,Companies[],3,FALSE)</f>
        <v>0</v>
      </c>
      <c r="C683" s="221" t="s">
        <v>494</v>
      </c>
      <c r="D683" s="217" t="s">
        <v>300</v>
      </c>
      <c r="E683" s="217" t="s">
        <v>623</v>
      </c>
      <c r="F683" s="217"/>
      <c r="G683" s="218"/>
      <c r="H683" s="217"/>
      <c r="I683" s="217" t="s">
        <v>185</v>
      </c>
      <c r="J683" s="219">
        <v>65051266</v>
      </c>
      <c r="K683" s="217"/>
      <c r="L683" s="217"/>
      <c r="M683" s="217"/>
      <c r="N683" s="217"/>
      <c r="O683" s="217"/>
      <c r="P683" s="217"/>
      <c r="Q683" s="217"/>
      <c r="R683" s="217"/>
      <c r="S683" s="217"/>
      <c r="T683" s="217"/>
      <c r="U683" s="217"/>
      <c r="V683" s="217"/>
      <c r="W683" s="217"/>
      <c r="X683" s="217"/>
      <c r="Y683" s="217"/>
      <c r="Z683" s="217"/>
      <c r="AA683" s="217"/>
      <c r="AB683" s="217"/>
      <c r="AC683" s="217"/>
      <c r="AD683" s="217"/>
      <c r="AE683" s="217"/>
      <c r="AF683" s="217"/>
      <c r="AG683" s="217"/>
    </row>
    <row r="684" spans="1:33" s="37" customFormat="1" ht="15" hidden="1">
      <c r="A684" s="217"/>
      <c r="B684" s="217">
        <f>VLOOKUP(C684,Companies[],3,FALSE)</f>
        <v>0</v>
      </c>
      <c r="C684" s="221" t="s">
        <v>495</v>
      </c>
      <c r="D684" s="217" t="s">
        <v>300</v>
      </c>
      <c r="E684" s="217" t="s">
        <v>623</v>
      </c>
      <c r="F684" s="217"/>
      <c r="G684" s="218"/>
      <c r="H684" s="217"/>
      <c r="I684" s="217" t="s">
        <v>185</v>
      </c>
      <c r="J684" s="219">
        <v>56799535</v>
      </c>
      <c r="K684" s="217"/>
      <c r="L684" s="217"/>
      <c r="M684" s="217"/>
      <c r="N684" s="217"/>
      <c r="O684" s="217"/>
      <c r="P684" s="217"/>
      <c r="Q684" s="217"/>
      <c r="R684" s="217"/>
      <c r="S684" s="217"/>
      <c r="T684" s="217"/>
      <c r="U684" s="217"/>
      <c r="V684" s="217"/>
      <c r="W684" s="217"/>
      <c r="X684" s="217"/>
      <c r="Y684" s="217"/>
      <c r="Z684" s="217"/>
      <c r="AA684" s="217"/>
      <c r="AB684" s="217"/>
      <c r="AC684" s="217"/>
      <c r="AD684" s="217"/>
      <c r="AE684" s="217"/>
      <c r="AF684" s="217"/>
      <c r="AG684" s="217"/>
    </row>
    <row r="685" spans="1:33" s="37" customFormat="1" ht="15" hidden="1">
      <c r="A685" s="217"/>
      <c r="B685" s="217">
        <f>VLOOKUP(C685,Companies[],3,FALSE)</f>
        <v>0</v>
      </c>
      <c r="C685" s="221" t="s">
        <v>502</v>
      </c>
      <c r="D685" s="217" t="s">
        <v>300</v>
      </c>
      <c r="E685" s="217" t="s">
        <v>623</v>
      </c>
      <c r="F685" s="217"/>
      <c r="G685" s="218"/>
      <c r="H685" s="217"/>
      <c r="I685" s="217" t="s">
        <v>185</v>
      </c>
      <c r="J685" s="219">
        <v>1562954</v>
      </c>
      <c r="K685" s="217"/>
      <c r="L685" s="217"/>
      <c r="M685" s="217"/>
      <c r="N685" s="217"/>
      <c r="O685" s="217"/>
      <c r="P685" s="217"/>
      <c r="Q685" s="217"/>
      <c r="R685" s="217"/>
      <c r="S685" s="217"/>
      <c r="T685" s="217"/>
      <c r="U685" s="217"/>
      <c r="V685" s="217"/>
      <c r="W685" s="217"/>
      <c r="X685" s="217"/>
      <c r="Y685" s="217"/>
      <c r="Z685" s="217"/>
      <c r="AA685" s="217"/>
      <c r="AB685" s="217"/>
      <c r="AC685" s="217"/>
      <c r="AD685" s="217"/>
      <c r="AE685" s="217"/>
      <c r="AF685" s="217"/>
      <c r="AG685" s="217"/>
    </row>
    <row r="686" spans="1:33" s="37" customFormat="1" ht="15" hidden="1">
      <c r="A686" s="217"/>
      <c r="B686" s="217">
        <f>VLOOKUP(C686,Companies[],3,FALSE)</f>
        <v>0</v>
      </c>
      <c r="C686" s="221" t="s">
        <v>503</v>
      </c>
      <c r="D686" s="217" t="s">
        <v>300</v>
      </c>
      <c r="E686" s="217" t="s">
        <v>623</v>
      </c>
      <c r="F686" s="217"/>
      <c r="G686" s="218"/>
      <c r="H686" s="217"/>
      <c r="I686" s="217" t="s">
        <v>185</v>
      </c>
      <c r="J686" s="219">
        <v>13607338</v>
      </c>
      <c r="K686" s="217"/>
      <c r="L686" s="217"/>
      <c r="M686" s="217"/>
      <c r="N686" s="217"/>
      <c r="O686" s="217"/>
      <c r="P686" s="217"/>
      <c r="Q686" s="217"/>
      <c r="R686" s="217"/>
      <c r="S686" s="217"/>
      <c r="T686" s="217"/>
      <c r="U686" s="217"/>
      <c r="V686" s="217"/>
      <c r="W686" s="217"/>
      <c r="X686" s="217"/>
      <c r="Y686" s="217"/>
      <c r="Z686" s="217"/>
      <c r="AA686" s="217"/>
      <c r="AB686" s="217"/>
      <c r="AC686" s="217"/>
      <c r="AD686" s="217"/>
      <c r="AE686" s="217"/>
      <c r="AF686" s="217"/>
      <c r="AG686" s="217"/>
    </row>
    <row r="687" spans="1:33" s="37" customFormat="1" ht="15" hidden="1">
      <c r="A687" s="217"/>
      <c r="B687" s="217">
        <f>VLOOKUP(C687,Companies[],3,FALSE)</f>
        <v>0</v>
      </c>
      <c r="C687" s="221" t="s">
        <v>505</v>
      </c>
      <c r="D687" s="217" t="s">
        <v>300</v>
      </c>
      <c r="E687" s="217" t="s">
        <v>623</v>
      </c>
      <c r="F687" s="217"/>
      <c r="G687" s="218"/>
      <c r="H687" s="217"/>
      <c r="I687" s="217" t="s">
        <v>185</v>
      </c>
      <c r="J687" s="219">
        <v>93550228</v>
      </c>
      <c r="K687" s="217"/>
      <c r="L687" s="217"/>
      <c r="M687" s="217"/>
      <c r="N687" s="217"/>
      <c r="O687" s="217"/>
      <c r="P687" s="217"/>
      <c r="Q687" s="217"/>
      <c r="R687" s="217"/>
      <c r="S687" s="217"/>
      <c r="T687" s="217"/>
      <c r="U687" s="217"/>
      <c r="V687" s="217"/>
      <c r="W687" s="217"/>
      <c r="X687" s="217"/>
      <c r="Y687" s="217"/>
      <c r="Z687" s="217"/>
      <c r="AA687" s="217"/>
      <c r="AB687" s="217"/>
      <c r="AC687" s="217"/>
      <c r="AD687" s="217"/>
      <c r="AE687" s="217"/>
      <c r="AF687" s="217"/>
      <c r="AG687" s="217"/>
    </row>
    <row r="688" spans="1:33" s="37" customFormat="1" ht="15" hidden="1">
      <c r="A688" s="217"/>
      <c r="B688" s="217">
        <f>VLOOKUP(C688,Companies[],3,FALSE)</f>
        <v>0</v>
      </c>
      <c r="C688" s="221" t="s">
        <v>506</v>
      </c>
      <c r="D688" s="217" t="s">
        <v>300</v>
      </c>
      <c r="E688" s="217" t="s">
        <v>623</v>
      </c>
      <c r="F688" s="217"/>
      <c r="G688" s="218"/>
      <c r="H688" s="217"/>
      <c r="I688" s="217" t="s">
        <v>185</v>
      </c>
      <c r="J688" s="219">
        <v>345519175</v>
      </c>
      <c r="K688" s="217"/>
      <c r="L688" s="217"/>
      <c r="M688" s="217"/>
      <c r="N688" s="217"/>
      <c r="O688" s="217"/>
      <c r="P688" s="217"/>
      <c r="Q688" s="217"/>
      <c r="R688" s="217"/>
      <c r="S688" s="217"/>
      <c r="T688" s="217"/>
      <c r="U688" s="217"/>
      <c r="V688" s="217"/>
      <c r="W688" s="217"/>
      <c r="X688" s="217"/>
      <c r="Y688" s="217"/>
      <c r="Z688" s="217"/>
      <c r="AA688" s="217"/>
      <c r="AB688" s="217"/>
      <c r="AC688" s="217"/>
      <c r="AD688" s="217"/>
      <c r="AE688" s="217"/>
      <c r="AF688" s="217"/>
      <c r="AG688" s="217"/>
    </row>
    <row r="689" spans="1:33" s="37" customFormat="1" ht="15" hidden="1">
      <c r="A689" s="217"/>
      <c r="B689" s="217">
        <f>VLOOKUP(C689,Companies[],3,FALSE)</f>
        <v>0</v>
      </c>
      <c r="C689" s="221" t="s">
        <v>515</v>
      </c>
      <c r="D689" s="217" t="s">
        <v>300</v>
      </c>
      <c r="E689" s="217" t="s">
        <v>623</v>
      </c>
      <c r="F689" s="217"/>
      <c r="G689" s="218"/>
      <c r="H689" s="217"/>
      <c r="I689" s="217" t="s">
        <v>185</v>
      </c>
      <c r="J689" s="219">
        <v>14670111</v>
      </c>
      <c r="K689" s="217"/>
      <c r="L689" s="217"/>
      <c r="M689" s="217"/>
      <c r="N689" s="217"/>
      <c r="O689" s="217"/>
      <c r="P689" s="217"/>
      <c r="Q689" s="217"/>
      <c r="R689" s="217"/>
      <c r="S689" s="217"/>
      <c r="T689" s="217"/>
      <c r="U689" s="217"/>
      <c r="V689" s="217"/>
      <c r="W689" s="217"/>
      <c r="X689" s="217"/>
      <c r="Y689" s="217"/>
      <c r="Z689" s="217"/>
      <c r="AA689" s="217"/>
      <c r="AB689" s="217"/>
      <c r="AC689" s="217"/>
      <c r="AD689" s="217"/>
      <c r="AE689" s="217"/>
      <c r="AF689" s="217"/>
      <c r="AG689" s="217"/>
    </row>
    <row r="690" spans="1:33" s="37" customFormat="1" ht="15" hidden="1">
      <c r="A690" s="217"/>
      <c r="B690" s="217">
        <f>VLOOKUP(C690,Companies[],3,FALSE)</f>
        <v>0</v>
      </c>
      <c r="C690" s="221" t="s">
        <v>518</v>
      </c>
      <c r="D690" s="217" t="s">
        <v>300</v>
      </c>
      <c r="E690" s="217" t="s">
        <v>623</v>
      </c>
      <c r="F690" s="217"/>
      <c r="G690" s="218"/>
      <c r="H690" s="217"/>
      <c r="I690" s="217" t="s">
        <v>185</v>
      </c>
      <c r="J690" s="219">
        <v>27188258</v>
      </c>
      <c r="K690" s="217"/>
      <c r="L690" s="217"/>
      <c r="M690" s="217"/>
      <c r="N690" s="217"/>
      <c r="O690" s="217"/>
      <c r="P690" s="217"/>
      <c r="Q690" s="217"/>
      <c r="R690" s="217"/>
      <c r="S690" s="217"/>
      <c r="T690" s="217"/>
      <c r="U690" s="217"/>
      <c r="V690" s="217"/>
      <c r="W690" s="217"/>
      <c r="X690" s="217"/>
      <c r="Y690" s="217"/>
      <c r="Z690" s="217"/>
      <c r="AA690" s="217"/>
      <c r="AB690" s="217"/>
      <c r="AC690" s="217"/>
      <c r="AD690" s="217"/>
      <c r="AE690" s="217"/>
      <c r="AF690" s="217"/>
      <c r="AG690" s="217"/>
    </row>
    <row r="691" spans="1:33" s="37" customFormat="1" ht="15" hidden="1">
      <c r="A691" s="217"/>
      <c r="B691" s="217">
        <f>VLOOKUP(C691,Companies[],3,FALSE)</f>
        <v>0</v>
      </c>
      <c r="C691" s="221" t="s">
        <v>524</v>
      </c>
      <c r="D691" s="217" t="s">
        <v>300</v>
      </c>
      <c r="E691" s="217" t="s">
        <v>623</v>
      </c>
      <c r="F691" s="217"/>
      <c r="G691" s="218"/>
      <c r="H691" s="217"/>
      <c r="I691" s="217" t="s">
        <v>185</v>
      </c>
      <c r="J691" s="219">
        <v>52705055</v>
      </c>
      <c r="K691" s="217"/>
      <c r="L691" s="217"/>
      <c r="M691" s="217"/>
      <c r="N691" s="217"/>
      <c r="O691" s="217"/>
      <c r="P691" s="217"/>
      <c r="Q691" s="217"/>
      <c r="R691" s="217"/>
      <c r="S691" s="217"/>
      <c r="T691" s="217"/>
      <c r="U691" s="217"/>
      <c r="V691" s="217"/>
      <c r="W691" s="217"/>
      <c r="X691" s="217"/>
      <c r="Y691" s="217"/>
      <c r="Z691" s="217"/>
      <c r="AA691" s="217"/>
      <c r="AB691" s="217"/>
      <c r="AC691" s="217"/>
      <c r="AD691" s="217"/>
      <c r="AE691" s="217"/>
      <c r="AF691" s="217"/>
      <c r="AG691" s="217"/>
    </row>
    <row r="692" spans="1:33" s="37" customFormat="1" ht="15" hidden="1">
      <c r="A692" s="217"/>
      <c r="B692" s="217">
        <f>VLOOKUP(C692,Companies[],3,FALSE)</f>
        <v>0</v>
      </c>
      <c r="C692" s="221" t="s">
        <v>525</v>
      </c>
      <c r="D692" s="217" t="s">
        <v>300</v>
      </c>
      <c r="E692" s="217" t="s">
        <v>623</v>
      </c>
      <c r="F692" s="217"/>
      <c r="G692" s="218"/>
      <c r="H692" s="217"/>
      <c r="I692" s="217" t="s">
        <v>185</v>
      </c>
      <c r="J692" s="219">
        <v>11677998</v>
      </c>
      <c r="K692" s="217"/>
      <c r="L692" s="217"/>
      <c r="M692" s="217"/>
      <c r="N692" s="217"/>
      <c r="O692" s="217"/>
      <c r="P692" s="217"/>
      <c r="Q692" s="217"/>
      <c r="R692" s="217"/>
      <c r="S692" s="217"/>
      <c r="T692" s="217"/>
      <c r="U692" s="217"/>
      <c r="V692" s="217"/>
      <c r="W692" s="217"/>
      <c r="X692" s="217"/>
      <c r="Y692" s="217"/>
      <c r="Z692" s="217"/>
      <c r="AA692" s="217"/>
      <c r="AB692" s="217"/>
      <c r="AC692" s="217"/>
      <c r="AD692" s="217"/>
      <c r="AE692" s="217"/>
      <c r="AF692" s="217"/>
      <c r="AG692" s="217"/>
    </row>
    <row r="693" spans="1:33" s="37" customFormat="1" ht="15" hidden="1">
      <c r="A693" s="217"/>
      <c r="B693" s="217">
        <f>VLOOKUP(C693,Companies[],3,FALSE)</f>
        <v>0</v>
      </c>
      <c r="C693" s="221" t="s">
        <v>532</v>
      </c>
      <c r="D693" s="217" t="s">
        <v>300</v>
      </c>
      <c r="E693" s="217" t="s">
        <v>623</v>
      </c>
      <c r="F693" s="217"/>
      <c r="G693" s="218"/>
      <c r="H693" s="217"/>
      <c r="I693" s="217" t="s">
        <v>185</v>
      </c>
      <c r="J693" s="219">
        <v>99514869</v>
      </c>
      <c r="K693" s="217"/>
      <c r="L693" s="217"/>
      <c r="M693" s="217"/>
      <c r="N693" s="217"/>
      <c r="O693" s="217"/>
      <c r="P693" s="217"/>
      <c r="Q693" s="217"/>
      <c r="R693" s="217"/>
      <c r="S693" s="217"/>
      <c r="T693" s="217"/>
      <c r="U693" s="217"/>
      <c r="V693" s="217"/>
      <c r="W693" s="217"/>
      <c r="X693" s="217"/>
      <c r="Y693" s="217"/>
      <c r="Z693" s="217"/>
      <c r="AA693" s="217"/>
      <c r="AB693" s="217"/>
      <c r="AC693" s="217"/>
      <c r="AD693" s="217"/>
      <c r="AE693" s="217"/>
      <c r="AF693" s="217"/>
      <c r="AG693" s="217"/>
    </row>
    <row r="694" spans="1:33" s="37" customFormat="1" ht="15" hidden="1">
      <c r="A694" s="217"/>
      <c r="B694" s="217">
        <f>VLOOKUP(C694,Companies[],3,FALSE)</f>
        <v>0</v>
      </c>
      <c r="C694" s="221" t="s">
        <v>537</v>
      </c>
      <c r="D694" s="217" t="s">
        <v>300</v>
      </c>
      <c r="E694" s="217" t="s">
        <v>623</v>
      </c>
      <c r="F694" s="217"/>
      <c r="G694" s="218"/>
      <c r="H694" s="217"/>
      <c r="I694" s="217" t="s">
        <v>185</v>
      </c>
      <c r="J694" s="219">
        <v>9439543</v>
      </c>
      <c r="K694" s="217"/>
      <c r="L694" s="217"/>
      <c r="M694" s="217"/>
      <c r="N694" s="217"/>
      <c r="O694" s="217"/>
      <c r="P694" s="217"/>
      <c r="Q694" s="217"/>
      <c r="R694" s="217"/>
      <c r="S694" s="217"/>
      <c r="T694" s="217"/>
      <c r="U694" s="217"/>
      <c r="V694" s="217"/>
      <c r="W694" s="217"/>
      <c r="X694" s="217"/>
      <c r="Y694" s="217"/>
      <c r="Z694" s="217"/>
      <c r="AA694" s="217"/>
      <c r="AB694" s="217"/>
      <c r="AC694" s="217"/>
      <c r="AD694" s="217"/>
      <c r="AE694" s="217"/>
      <c r="AF694" s="217"/>
      <c r="AG694" s="217"/>
    </row>
    <row r="695" spans="1:33" s="37" customFormat="1" ht="15" hidden="1">
      <c r="A695" s="217"/>
      <c r="B695" s="217">
        <f>VLOOKUP(C695,Companies[],3,FALSE)</f>
        <v>0</v>
      </c>
      <c r="C695" s="221" t="s">
        <v>543</v>
      </c>
      <c r="D695" s="217" t="s">
        <v>300</v>
      </c>
      <c r="E695" s="217" t="s">
        <v>623</v>
      </c>
      <c r="F695" s="217"/>
      <c r="G695" s="218"/>
      <c r="H695" s="217"/>
      <c r="I695" s="217" t="s">
        <v>185</v>
      </c>
      <c r="J695" s="219">
        <v>21809687</v>
      </c>
      <c r="K695" s="217"/>
      <c r="L695" s="217"/>
      <c r="M695" s="217"/>
      <c r="N695" s="217"/>
      <c r="O695" s="217"/>
      <c r="P695" s="217"/>
      <c r="Q695" s="217"/>
      <c r="R695" s="217"/>
      <c r="S695" s="217"/>
      <c r="T695" s="217"/>
      <c r="U695" s="217"/>
      <c r="V695" s="217"/>
      <c r="W695" s="217"/>
      <c r="X695" s="217"/>
      <c r="Y695" s="217"/>
      <c r="Z695" s="217"/>
      <c r="AA695" s="217"/>
      <c r="AB695" s="217"/>
      <c r="AC695" s="217"/>
      <c r="AD695" s="217"/>
      <c r="AE695" s="217"/>
      <c r="AF695" s="217"/>
      <c r="AG695" s="217"/>
    </row>
    <row r="696" spans="1:33" s="37" customFormat="1" ht="15" hidden="1">
      <c r="A696" s="217"/>
      <c r="B696" s="217">
        <f>VLOOKUP(C696,Companies[],3,FALSE)</f>
        <v>0</v>
      </c>
      <c r="C696" s="221" t="s">
        <v>546</v>
      </c>
      <c r="D696" s="217" t="s">
        <v>300</v>
      </c>
      <c r="E696" s="217" t="s">
        <v>623</v>
      </c>
      <c r="F696" s="217"/>
      <c r="G696" s="218"/>
      <c r="H696" s="217"/>
      <c r="I696" s="217" t="s">
        <v>185</v>
      </c>
      <c r="J696" s="219">
        <v>9409726</v>
      </c>
      <c r="K696" s="217"/>
      <c r="L696" s="217"/>
      <c r="M696" s="217"/>
      <c r="N696" s="217"/>
      <c r="O696" s="217"/>
      <c r="P696" s="217"/>
      <c r="Q696" s="217"/>
      <c r="R696" s="217"/>
      <c r="S696" s="217"/>
      <c r="T696" s="217"/>
      <c r="U696" s="217"/>
      <c r="V696" s="217"/>
      <c r="W696" s="217"/>
      <c r="X696" s="217"/>
      <c r="Y696" s="217"/>
      <c r="Z696" s="217"/>
      <c r="AA696" s="217"/>
      <c r="AB696" s="217"/>
      <c r="AC696" s="217"/>
      <c r="AD696" s="217"/>
      <c r="AE696" s="217"/>
      <c r="AF696" s="217"/>
      <c r="AG696" s="217"/>
    </row>
    <row r="697" spans="1:33" s="37" customFormat="1" ht="15" hidden="1">
      <c r="A697" s="217"/>
      <c r="B697" s="217">
        <f>VLOOKUP(C697,Companies[],3,FALSE)</f>
        <v>0</v>
      </c>
      <c r="C697" s="221" t="s">
        <v>548</v>
      </c>
      <c r="D697" s="217" t="s">
        <v>300</v>
      </c>
      <c r="E697" s="217" t="s">
        <v>623</v>
      </c>
      <c r="F697" s="217"/>
      <c r="G697" s="218"/>
      <c r="H697" s="217"/>
      <c r="I697" s="217" t="s">
        <v>185</v>
      </c>
      <c r="J697" s="219">
        <v>12041069</v>
      </c>
      <c r="K697" s="217"/>
      <c r="L697" s="217"/>
      <c r="M697" s="217"/>
      <c r="N697" s="217"/>
      <c r="O697" s="217"/>
      <c r="P697" s="217"/>
      <c r="Q697" s="217"/>
      <c r="R697" s="217"/>
      <c r="S697" s="217"/>
      <c r="T697" s="217"/>
      <c r="U697" s="217"/>
      <c r="V697" s="217"/>
      <c r="W697" s="217"/>
      <c r="X697" s="217"/>
      <c r="Y697" s="217"/>
      <c r="Z697" s="217"/>
      <c r="AA697" s="217"/>
      <c r="AB697" s="217"/>
      <c r="AC697" s="217"/>
      <c r="AD697" s="217"/>
      <c r="AE697" s="217"/>
      <c r="AF697" s="217"/>
      <c r="AG697" s="217"/>
    </row>
    <row r="698" spans="1:33" s="37" customFormat="1" ht="15" hidden="1">
      <c r="A698" s="217"/>
      <c r="B698" s="217">
        <f>VLOOKUP(C698,Companies[],3,FALSE)</f>
        <v>0</v>
      </c>
      <c r="C698" s="221" t="s">
        <v>549</v>
      </c>
      <c r="D698" s="217" t="s">
        <v>300</v>
      </c>
      <c r="E698" s="217" t="s">
        <v>623</v>
      </c>
      <c r="F698" s="217"/>
      <c r="G698" s="218"/>
      <c r="H698" s="217"/>
      <c r="I698" s="217" t="s">
        <v>185</v>
      </c>
      <c r="J698" s="219">
        <v>40338302</v>
      </c>
      <c r="K698" s="217"/>
      <c r="L698" s="217"/>
      <c r="M698" s="217"/>
      <c r="N698" s="217"/>
      <c r="O698" s="217"/>
      <c r="P698" s="217"/>
      <c r="Q698" s="217"/>
      <c r="R698" s="217"/>
      <c r="S698" s="217"/>
      <c r="T698" s="217"/>
      <c r="U698" s="217"/>
      <c r="V698" s="217"/>
      <c r="W698" s="217"/>
      <c r="X698" s="217"/>
      <c r="Y698" s="217"/>
      <c r="Z698" s="217"/>
      <c r="AA698" s="217"/>
      <c r="AB698" s="217"/>
      <c r="AC698" s="217"/>
      <c r="AD698" s="217"/>
      <c r="AE698" s="217"/>
      <c r="AF698" s="217"/>
      <c r="AG698" s="217"/>
    </row>
    <row r="699" spans="1:33" s="37" customFormat="1" ht="15" hidden="1">
      <c r="A699" s="217"/>
      <c r="B699" s="217">
        <f>VLOOKUP(C699,Companies[],3,FALSE)</f>
        <v>0</v>
      </c>
      <c r="C699" s="221" t="s">
        <v>556</v>
      </c>
      <c r="D699" s="217" t="s">
        <v>300</v>
      </c>
      <c r="E699" s="217" t="s">
        <v>623</v>
      </c>
      <c r="F699" s="217"/>
      <c r="G699" s="218"/>
      <c r="H699" s="217"/>
      <c r="I699" s="217" t="s">
        <v>185</v>
      </c>
      <c r="J699" s="219">
        <v>16704064</v>
      </c>
      <c r="K699" s="217"/>
      <c r="L699" s="217"/>
      <c r="M699" s="217"/>
      <c r="N699" s="217"/>
      <c r="O699" s="217"/>
      <c r="P699" s="217"/>
      <c r="Q699" s="217"/>
      <c r="R699" s="217"/>
      <c r="S699" s="217"/>
      <c r="T699" s="217"/>
      <c r="U699" s="217"/>
      <c r="V699" s="217"/>
      <c r="W699" s="217"/>
      <c r="X699" s="217"/>
      <c r="Y699" s="217"/>
      <c r="Z699" s="217"/>
      <c r="AA699" s="217"/>
      <c r="AB699" s="217"/>
      <c r="AC699" s="217"/>
      <c r="AD699" s="217"/>
      <c r="AE699" s="217"/>
      <c r="AF699" s="217"/>
      <c r="AG699" s="217"/>
    </row>
    <row r="700" spans="1:33" s="37" customFormat="1" ht="15" hidden="1">
      <c r="A700" s="217"/>
      <c r="B700" s="217">
        <f>VLOOKUP(C700,Companies[],3,FALSE)</f>
        <v>0</v>
      </c>
      <c r="C700" s="221" t="s">
        <v>562</v>
      </c>
      <c r="D700" s="217" t="s">
        <v>300</v>
      </c>
      <c r="E700" s="217" t="s">
        <v>623</v>
      </c>
      <c r="F700" s="217"/>
      <c r="G700" s="218"/>
      <c r="H700" s="217"/>
      <c r="I700" s="217" t="s">
        <v>185</v>
      </c>
      <c r="J700" s="219">
        <v>13246744</v>
      </c>
      <c r="K700" s="217"/>
      <c r="L700" s="217"/>
      <c r="M700" s="217"/>
      <c r="N700" s="217"/>
      <c r="O700" s="217"/>
      <c r="P700" s="217"/>
      <c r="Q700" s="217"/>
      <c r="R700" s="217"/>
      <c r="S700" s="217"/>
      <c r="T700" s="217"/>
      <c r="U700" s="217"/>
      <c r="V700" s="217"/>
      <c r="W700" s="217"/>
      <c r="X700" s="217"/>
      <c r="Y700" s="217"/>
      <c r="Z700" s="217"/>
      <c r="AA700" s="217"/>
      <c r="AB700" s="217"/>
      <c r="AC700" s="217"/>
      <c r="AD700" s="217"/>
      <c r="AE700" s="217"/>
      <c r="AF700" s="217"/>
      <c r="AG700" s="217"/>
    </row>
    <row r="701" spans="1:33" s="37" customFormat="1" ht="15" hidden="1">
      <c r="A701" s="217"/>
      <c r="B701" s="217">
        <f>VLOOKUP(C701,Companies[],3,FALSE)</f>
        <v>0</v>
      </c>
      <c r="C701" s="221" t="s">
        <v>436</v>
      </c>
      <c r="D701" s="217" t="s">
        <v>300</v>
      </c>
      <c r="E701" s="217" t="s">
        <v>625</v>
      </c>
      <c r="F701" s="217"/>
      <c r="G701" s="218"/>
      <c r="H701" s="217"/>
      <c r="I701" s="217" t="s">
        <v>89</v>
      </c>
      <c r="J701" s="219">
        <v>179400000</v>
      </c>
      <c r="K701" s="217"/>
      <c r="L701" s="217"/>
      <c r="M701" s="217"/>
      <c r="N701" s="217"/>
      <c r="O701" s="217"/>
      <c r="P701" s="217"/>
      <c r="Q701" s="217"/>
      <c r="R701" s="217"/>
      <c r="S701" s="217"/>
      <c r="T701" s="217"/>
      <c r="U701" s="217"/>
      <c r="V701" s="217"/>
      <c r="W701" s="217"/>
      <c r="X701" s="217"/>
      <c r="Y701" s="217"/>
      <c r="Z701" s="217"/>
      <c r="AA701" s="217"/>
      <c r="AB701" s="217"/>
      <c r="AC701" s="217"/>
      <c r="AD701" s="217"/>
      <c r="AE701" s="217"/>
      <c r="AF701" s="217"/>
      <c r="AG701" s="217"/>
    </row>
    <row r="702" spans="1:33" s="37" customFormat="1" ht="15" hidden="1">
      <c r="A702" s="217"/>
      <c r="B702" s="217">
        <f>VLOOKUP(C702,Companies[],3,FALSE)</f>
        <v>0</v>
      </c>
      <c r="C702" s="221" t="s">
        <v>438</v>
      </c>
      <c r="D702" s="217" t="s">
        <v>300</v>
      </c>
      <c r="E702" s="217" t="s">
        <v>625</v>
      </c>
      <c r="F702" s="217"/>
      <c r="G702" s="218"/>
      <c r="H702" s="217"/>
      <c r="I702" s="217" t="s">
        <v>89</v>
      </c>
      <c r="J702" s="219">
        <v>46386000</v>
      </c>
      <c r="K702" s="217"/>
      <c r="L702" s="217"/>
      <c r="M702" s="217"/>
      <c r="N702" s="217"/>
      <c r="O702" s="217"/>
      <c r="P702" s="217"/>
      <c r="Q702" s="217"/>
      <c r="R702" s="217"/>
      <c r="S702" s="217"/>
      <c r="T702" s="217"/>
      <c r="U702" s="217"/>
      <c r="V702" s="217"/>
      <c r="W702" s="217"/>
      <c r="X702" s="217"/>
      <c r="Y702" s="217"/>
      <c r="Z702" s="217"/>
      <c r="AA702" s="217"/>
      <c r="AB702" s="217"/>
      <c r="AC702" s="217"/>
      <c r="AD702" s="217"/>
      <c r="AE702" s="217"/>
      <c r="AF702" s="217"/>
      <c r="AG702" s="217"/>
    </row>
    <row r="703" spans="1:33" s="37" customFormat="1" ht="15" hidden="1">
      <c r="A703" s="217"/>
      <c r="B703" s="217">
        <f>VLOOKUP(C703,Companies[],3,FALSE)</f>
        <v>0</v>
      </c>
      <c r="C703" s="221" t="s">
        <v>440</v>
      </c>
      <c r="D703" s="217" t="s">
        <v>300</v>
      </c>
      <c r="E703" s="217" t="s">
        <v>625</v>
      </c>
      <c r="F703" s="217"/>
      <c r="G703" s="218"/>
      <c r="H703" s="217"/>
      <c r="I703" s="217" t="s">
        <v>89</v>
      </c>
      <c r="J703" s="219">
        <v>15901920000</v>
      </c>
      <c r="K703" s="217"/>
      <c r="L703" s="217"/>
      <c r="M703" s="217"/>
      <c r="N703" s="217"/>
      <c r="O703" s="217"/>
      <c r="P703" s="217"/>
      <c r="Q703" s="217"/>
      <c r="R703" s="217"/>
      <c r="S703" s="217"/>
      <c r="T703" s="217"/>
      <c r="U703" s="217"/>
      <c r="V703" s="217"/>
      <c r="W703" s="217"/>
      <c r="X703" s="217"/>
      <c r="Y703" s="217"/>
      <c r="Z703" s="217"/>
      <c r="AA703" s="217"/>
      <c r="AB703" s="217"/>
      <c r="AC703" s="217"/>
      <c r="AD703" s="217"/>
      <c r="AE703" s="217"/>
      <c r="AF703" s="217"/>
      <c r="AG703" s="217"/>
    </row>
    <row r="704" spans="1:33" s="37" customFormat="1" ht="15" hidden="1">
      <c r="A704" s="217"/>
      <c r="B704" s="217">
        <f>VLOOKUP(C704,Companies[],3,FALSE)</f>
        <v>0</v>
      </c>
      <c r="C704" s="221" t="s">
        <v>443</v>
      </c>
      <c r="D704" s="217" t="s">
        <v>300</v>
      </c>
      <c r="E704" s="217" t="s">
        <v>625</v>
      </c>
      <c r="F704" s="217"/>
      <c r="G704" s="218"/>
      <c r="H704" s="217"/>
      <c r="I704" s="217" t="s">
        <v>89</v>
      </c>
      <c r="J704" s="219">
        <v>46386000</v>
      </c>
      <c r="K704" s="217"/>
      <c r="L704" s="217"/>
      <c r="M704" s="217"/>
      <c r="N704" s="217"/>
      <c r="O704" s="217"/>
      <c r="P704" s="217"/>
      <c r="Q704" s="217"/>
      <c r="R704" s="217"/>
      <c r="S704" s="217"/>
      <c r="T704" s="217"/>
      <c r="U704" s="217"/>
      <c r="V704" s="217"/>
      <c r="W704" s="217"/>
      <c r="X704" s="217"/>
      <c r="Y704" s="217"/>
      <c r="Z704" s="217"/>
      <c r="AA704" s="217"/>
      <c r="AB704" s="217"/>
      <c r="AC704" s="217"/>
      <c r="AD704" s="217"/>
      <c r="AE704" s="217"/>
      <c r="AF704" s="217"/>
      <c r="AG704" s="217"/>
    </row>
    <row r="705" spans="1:33" s="37" customFormat="1" ht="15" hidden="1">
      <c r="A705" s="217"/>
      <c r="B705" s="217">
        <f>VLOOKUP(C705,Companies[],3,FALSE)</f>
        <v>0</v>
      </c>
      <c r="C705" s="221" t="s">
        <v>444</v>
      </c>
      <c r="D705" s="217" t="s">
        <v>300</v>
      </c>
      <c r="E705" s="217" t="s">
        <v>625</v>
      </c>
      <c r="F705" s="217"/>
      <c r="G705" s="218"/>
      <c r="H705" s="217"/>
      <c r="I705" s="217" t="s">
        <v>89</v>
      </c>
      <c r="J705" s="219">
        <v>1345980000</v>
      </c>
      <c r="K705" s="217"/>
      <c r="L705" s="217"/>
      <c r="M705" s="217"/>
      <c r="N705" s="217"/>
      <c r="O705" s="217"/>
      <c r="P705" s="217"/>
      <c r="Q705" s="217"/>
      <c r="R705" s="217"/>
      <c r="S705" s="217"/>
      <c r="T705" s="217"/>
      <c r="U705" s="217"/>
      <c r="V705" s="217"/>
      <c r="W705" s="217"/>
      <c r="X705" s="217"/>
      <c r="Y705" s="217"/>
      <c r="Z705" s="217"/>
      <c r="AA705" s="217"/>
      <c r="AB705" s="217"/>
      <c r="AC705" s="217"/>
      <c r="AD705" s="217"/>
      <c r="AE705" s="217"/>
      <c r="AF705" s="217"/>
      <c r="AG705" s="217"/>
    </row>
    <row r="706" spans="1:33" s="37" customFormat="1" ht="15" hidden="1">
      <c r="A706" s="217"/>
      <c r="B706" s="217">
        <f>VLOOKUP(C706,Companies[],3,FALSE)</f>
        <v>0</v>
      </c>
      <c r="C706" s="221" t="s">
        <v>447</v>
      </c>
      <c r="D706" s="217" t="s">
        <v>300</v>
      </c>
      <c r="E706" s="217" t="s">
        <v>625</v>
      </c>
      <c r="F706" s="217"/>
      <c r="G706" s="218"/>
      <c r="H706" s="217"/>
      <c r="I706" s="217" t="s">
        <v>89</v>
      </c>
      <c r="J706" s="219">
        <v>179580000</v>
      </c>
      <c r="K706" s="217"/>
      <c r="L706" s="217"/>
      <c r="M706" s="217"/>
      <c r="N706" s="217"/>
      <c r="O706" s="217"/>
      <c r="P706" s="217"/>
      <c r="Q706" s="217"/>
      <c r="R706" s="217"/>
      <c r="S706" s="217"/>
      <c r="T706" s="217"/>
      <c r="U706" s="217"/>
      <c r="V706" s="217"/>
      <c r="W706" s="217"/>
      <c r="X706" s="217"/>
      <c r="Y706" s="217"/>
      <c r="Z706" s="217"/>
      <c r="AA706" s="217"/>
      <c r="AB706" s="217"/>
      <c r="AC706" s="217"/>
      <c r="AD706" s="217"/>
      <c r="AE706" s="217"/>
      <c r="AF706" s="217"/>
      <c r="AG706" s="217"/>
    </row>
    <row r="707" spans="1:33" s="37" customFormat="1" ht="15" hidden="1">
      <c r="A707" s="217"/>
      <c r="B707" s="217">
        <f>VLOOKUP(C707,Companies[],3,FALSE)</f>
        <v>0</v>
      </c>
      <c r="C707" s="221" t="s">
        <v>448</v>
      </c>
      <c r="D707" s="217" t="s">
        <v>300</v>
      </c>
      <c r="E707" s="217" t="s">
        <v>625</v>
      </c>
      <c r="F707" s="217"/>
      <c r="G707" s="218"/>
      <c r="H707" s="217"/>
      <c r="I707" s="217" t="s">
        <v>89</v>
      </c>
      <c r="J707" s="219">
        <v>2929059699</v>
      </c>
      <c r="K707" s="217"/>
      <c r="L707" s="217"/>
      <c r="M707" s="217"/>
      <c r="N707" s="217"/>
      <c r="O707" s="217"/>
      <c r="P707" s="217"/>
      <c r="Q707" s="217"/>
      <c r="R707" s="217"/>
      <c r="S707" s="217"/>
      <c r="T707" s="217"/>
      <c r="U707" s="217"/>
      <c r="V707" s="217"/>
      <c r="W707" s="217"/>
      <c r="X707" s="217"/>
      <c r="Y707" s="217"/>
      <c r="Z707" s="217"/>
      <c r="AA707" s="217"/>
      <c r="AB707" s="217"/>
      <c r="AC707" s="217"/>
      <c r="AD707" s="217"/>
      <c r="AE707" s="217"/>
      <c r="AF707" s="217"/>
      <c r="AG707" s="217"/>
    </row>
    <row r="708" spans="1:33" s="37" customFormat="1" ht="15" hidden="1">
      <c r="A708" s="217"/>
      <c r="B708" s="217">
        <f>VLOOKUP(C708,Companies[],3,FALSE)</f>
        <v>0</v>
      </c>
      <c r="C708" s="221" t="s">
        <v>451</v>
      </c>
      <c r="D708" s="217" t="s">
        <v>300</v>
      </c>
      <c r="E708" s="217" t="s">
        <v>625</v>
      </c>
      <c r="F708" s="217"/>
      <c r="G708" s="218"/>
      <c r="H708" s="217"/>
      <c r="I708" s="217" t="s">
        <v>89</v>
      </c>
      <c r="J708" s="219">
        <v>204540000</v>
      </c>
      <c r="K708" s="217"/>
      <c r="L708" s="217"/>
      <c r="M708" s="217"/>
      <c r="N708" s="217"/>
      <c r="O708" s="217"/>
      <c r="P708" s="217"/>
      <c r="Q708" s="217"/>
      <c r="R708" s="217"/>
      <c r="S708" s="217"/>
      <c r="T708" s="217"/>
      <c r="U708" s="217"/>
      <c r="V708" s="217"/>
      <c r="W708" s="217"/>
      <c r="X708" s="217"/>
      <c r="Y708" s="217"/>
      <c r="Z708" s="217"/>
      <c r="AA708" s="217"/>
      <c r="AB708" s="217"/>
      <c r="AC708" s="217"/>
      <c r="AD708" s="217"/>
      <c r="AE708" s="217"/>
      <c r="AF708" s="217"/>
      <c r="AG708" s="217"/>
    </row>
    <row r="709" spans="1:33" s="37" customFormat="1" ht="15" hidden="1">
      <c r="A709" s="217"/>
      <c r="B709" s="217">
        <f>VLOOKUP(C709,Companies[],3,FALSE)</f>
        <v>0</v>
      </c>
      <c r="C709" s="221" t="s">
        <v>452</v>
      </c>
      <c r="D709" s="217" t="s">
        <v>300</v>
      </c>
      <c r="E709" s="217" t="s">
        <v>625</v>
      </c>
      <c r="F709" s="217"/>
      <c r="G709" s="218"/>
      <c r="H709" s="217"/>
      <c r="I709" s="217" t="s">
        <v>89</v>
      </c>
      <c r="J709" s="219">
        <v>1498800000</v>
      </c>
      <c r="K709" s="217"/>
      <c r="L709" s="217"/>
      <c r="M709" s="217"/>
      <c r="N709" s="217"/>
      <c r="O709" s="217"/>
      <c r="P709" s="217"/>
      <c r="Q709" s="217"/>
      <c r="R709" s="217"/>
      <c r="S709" s="217"/>
      <c r="T709" s="217"/>
      <c r="U709" s="217"/>
      <c r="V709" s="217"/>
      <c r="W709" s="217"/>
      <c r="X709" s="217"/>
      <c r="Y709" s="217"/>
      <c r="Z709" s="217"/>
      <c r="AA709" s="217"/>
      <c r="AB709" s="217"/>
      <c r="AC709" s="217"/>
      <c r="AD709" s="217"/>
      <c r="AE709" s="217"/>
      <c r="AF709" s="217"/>
      <c r="AG709" s="217"/>
    </row>
    <row r="710" spans="1:33" s="37" customFormat="1" ht="15" hidden="1">
      <c r="A710" s="217"/>
      <c r="B710" s="217">
        <f>VLOOKUP(C710,Companies[],3,FALSE)</f>
        <v>0</v>
      </c>
      <c r="C710" s="221" t="s">
        <v>453</v>
      </c>
      <c r="D710" s="217" t="s">
        <v>300</v>
      </c>
      <c r="E710" s="217" t="s">
        <v>625</v>
      </c>
      <c r="F710" s="217"/>
      <c r="G710" s="218"/>
      <c r="H710" s="217"/>
      <c r="I710" s="217" t="s">
        <v>89</v>
      </c>
      <c r="J710" s="219">
        <v>182100000</v>
      </c>
      <c r="K710" s="217"/>
      <c r="L710" s="217"/>
      <c r="M710" s="217"/>
      <c r="N710" s="217"/>
      <c r="O710" s="217"/>
      <c r="P710" s="217"/>
      <c r="Q710" s="217"/>
      <c r="R710" s="217"/>
      <c r="S710" s="217"/>
      <c r="T710" s="217"/>
      <c r="U710" s="217"/>
      <c r="V710" s="217"/>
      <c r="W710" s="217"/>
      <c r="X710" s="217"/>
      <c r="Y710" s="217"/>
      <c r="Z710" s="217"/>
      <c r="AA710" s="217"/>
      <c r="AB710" s="217"/>
      <c r="AC710" s="217"/>
      <c r="AD710" s="217"/>
      <c r="AE710" s="217"/>
      <c r="AF710" s="217"/>
      <c r="AG710" s="217"/>
    </row>
    <row r="711" spans="1:33" s="37" customFormat="1" ht="15" hidden="1">
      <c r="A711" s="217"/>
      <c r="B711" s="217">
        <f>VLOOKUP(C711,Companies[],3,FALSE)</f>
        <v>0</v>
      </c>
      <c r="C711" s="221" t="s">
        <v>454</v>
      </c>
      <c r="D711" s="217" t="s">
        <v>300</v>
      </c>
      <c r="E711" s="217" t="s">
        <v>625</v>
      </c>
      <c r="F711" s="217"/>
      <c r="G711" s="218"/>
      <c r="H711" s="217"/>
      <c r="I711" s="217" t="s">
        <v>89</v>
      </c>
      <c r="J711" s="219">
        <v>180933600</v>
      </c>
      <c r="K711" s="217"/>
      <c r="L711" s="217"/>
      <c r="M711" s="217"/>
      <c r="N711" s="217"/>
      <c r="O711" s="217"/>
      <c r="P711" s="217"/>
      <c r="Q711" s="217"/>
      <c r="R711" s="217"/>
      <c r="S711" s="217"/>
      <c r="T711" s="217"/>
      <c r="U711" s="217"/>
      <c r="V711" s="217"/>
      <c r="W711" s="217"/>
      <c r="X711" s="217"/>
      <c r="Y711" s="217"/>
      <c r="Z711" s="217"/>
      <c r="AA711" s="217"/>
      <c r="AB711" s="217"/>
      <c r="AC711" s="217"/>
      <c r="AD711" s="217"/>
      <c r="AE711" s="217"/>
      <c r="AF711" s="217"/>
      <c r="AG711" s="217"/>
    </row>
    <row r="712" spans="1:33" s="37" customFormat="1" ht="15" hidden="1">
      <c r="A712" s="217"/>
      <c r="B712" s="217">
        <f>VLOOKUP(C712,Companies[],3,FALSE)</f>
        <v>0</v>
      </c>
      <c r="C712" s="221" t="s">
        <v>458</v>
      </c>
      <c r="D712" s="217" t="s">
        <v>300</v>
      </c>
      <c r="E712" s="217" t="s">
        <v>625</v>
      </c>
      <c r="F712" s="217"/>
      <c r="G712" s="218"/>
      <c r="H712" s="217"/>
      <c r="I712" s="217" t="s">
        <v>89</v>
      </c>
      <c r="J712" s="219">
        <v>170604792</v>
      </c>
      <c r="K712" s="217"/>
      <c r="L712" s="217"/>
      <c r="M712" s="217"/>
      <c r="N712" s="217"/>
      <c r="O712" s="217"/>
      <c r="P712" s="217"/>
      <c r="Q712" s="217"/>
      <c r="R712" s="217"/>
      <c r="S712" s="217"/>
      <c r="T712" s="217"/>
      <c r="U712" s="217"/>
      <c r="V712" s="217"/>
      <c r="W712" s="217"/>
      <c r="X712" s="217"/>
      <c r="Y712" s="217"/>
      <c r="Z712" s="217"/>
      <c r="AA712" s="217"/>
      <c r="AB712" s="217"/>
      <c r="AC712" s="217"/>
      <c r="AD712" s="217"/>
      <c r="AE712" s="217"/>
      <c r="AF712" s="217"/>
      <c r="AG712" s="217"/>
    </row>
    <row r="713" spans="1:33" s="37" customFormat="1" ht="15" hidden="1">
      <c r="A713" s="217"/>
      <c r="B713" s="217">
        <f>VLOOKUP(C713,Companies[],3,FALSE)</f>
        <v>0</v>
      </c>
      <c r="C713" s="221" t="s">
        <v>461</v>
      </c>
      <c r="D713" s="217" t="s">
        <v>300</v>
      </c>
      <c r="E713" s="217" t="s">
        <v>625</v>
      </c>
      <c r="F713" s="217"/>
      <c r="G713" s="218"/>
      <c r="H713" s="217"/>
      <c r="I713" s="217" t="s">
        <v>89</v>
      </c>
      <c r="J713" s="219">
        <v>6480540000</v>
      </c>
      <c r="K713" s="217"/>
      <c r="L713" s="217"/>
      <c r="M713" s="217"/>
      <c r="N713" s="217"/>
      <c r="O713" s="217"/>
      <c r="P713" s="217"/>
      <c r="Q713" s="217"/>
      <c r="R713" s="217"/>
      <c r="S713" s="217"/>
      <c r="T713" s="217"/>
      <c r="U713" s="217"/>
      <c r="V713" s="217"/>
      <c r="W713" s="217"/>
      <c r="X713" s="217"/>
      <c r="Y713" s="217"/>
      <c r="Z713" s="217"/>
      <c r="AA713" s="217"/>
      <c r="AB713" s="217"/>
      <c r="AC713" s="217"/>
      <c r="AD713" s="217"/>
      <c r="AE713" s="217"/>
      <c r="AF713" s="217"/>
      <c r="AG713" s="217"/>
    </row>
    <row r="714" spans="1:33" s="37" customFormat="1" ht="15" hidden="1">
      <c r="A714" s="217"/>
      <c r="B714" s="217">
        <f>VLOOKUP(C714,Companies[],3,FALSE)</f>
        <v>0</v>
      </c>
      <c r="C714" s="221" t="s">
        <v>464</v>
      </c>
      <c r="D714" s="217" t="s">
        <v>300</v>
      </c>
      <c r="E714" s="217" t="s">
        <v>625</v>
      </c>
      <c r="F714" s="217"/>
      <c r="G714" s="218"/>
      <c r="H714" s="217"/>
      <c r="I714" s="217" t="s">
        <v>89</v>
      </c>
      <c r="J714" s="219">
        <v>1059433200</v>
      </c>
      <c r="K714" s="217"/>
      <c r="L714" s="217"/>
      <c r="M714" s="217"/>
      <c r="N714" s="217"/>
      <c r="O714" s="217"/>
      <c r="P714" s="217"/>
      <c r="Q714" s="217"/>
      <c r="R714" s="217"/>
      <c r="S714" s="217"/>
      <c r="T714" s="217"/>
      <c r="U714" s="217"/>
      <c r="V714" s="217"/>
      <c r="W714" s="217"/>
      <c r="X714" s="217"/>
      <c r="Y714" s="217"/>
      <c r="Z714" s="217"/>
      <c r="AA714" s="217"/>
      <c r="AB714" s="217"/>
      <c r="AC714" s="217"/>
      <c r="AD714" s="217"/>
      <c r="AE714" s="217"/>
      <c r="AF714" s="217"/>
      <c r="AG714" s="217"/>
    </row>
    <row r="715" spans="1:33" s="37" customFormat="1" ht="15" hidden="1">
      <c r="A715" s="217"/>
      <c r="B715" s="217">
        <f>VLOOKUP(C715,Companies[],3,FALSE)</f>
        <v>0</v>
      </c>
      <c r="C715" s="221" t="s">
        <v>465</v>
      </c>
      <c r="D715" s="217" t="s">
        <v>300</v>
      </c>
      <c r="E715" s="217" t="s">
        <v>625</v>
      </c>
      <c r="F715" s="217"/>
      <c r="G715" s="218"/>
      <c r="H715" s="217"/>
      <c r="I715" s="217" t="s">
        <v>89</v>
      </c>
      <c r="J715" s="219">
        <v>125760000</v>
      </c>
      <c r="K715" s="217"/>
      <c r="L715" s="217"/>
      <c r="M715" s="217"/>
      <c r="N715" s="217"/>
      <c r="O715" s="217"/>
      <c r="P715" s="217"/>
      <c r="Q715" s="217"/>
      <c r="R715" s="217"/>
      <c r="S715" s="217"/>
      <c r="T715" s="217"/>
      <c r="U715" s="217"/>
      <c r="V715" s="217"/>
      <c r="W715" s="217"/>
      <c r="X715" s="217"/>
      <c r="Y715" s="217"/>
      <c r="Z715" s="217"/>
      <c r="AA715" s="217"/>
      <c r="AB715" s="217"/>
      <c r="AC715" s="217"/>
      <c r="AD715" s="217"/>
      <c r="AE715" s="217"/>
      <c r="AF715" s="217"/>
      <c r="AG715" s="217"/>
    </row>
    <row r="716" spans="1:33" s="37" customFormat="1" ht="15" hidden="1">
      <c r="A716" s="217"/>
      <c r="B716" s="217">
        <f>VLOOKUP(C716,Companies[],3,FALSE)</f>
        <v>0</v>
      </c>
      <c r="C716" s="221" t="s">
        <v>467</v>
      </c>
      <c r="D716" s="217" t="s">
        <v>300</v>
      </c>
      <c r="E716" s="217" t="s">
        <v>625</v>
      </c>
      <c r="F716" s="217"/>
      <c r="G716" s="218"/>
      <c r="H716" s="217"/>
      <c r="I716" s="217" t="s">
        <v>89</v>
      </c>
      <c r="J716" s="219">
        <v>1301700000</v>
      </c>
      <c r="K716" s="217"/>
      <c r="L716" s="217"/>
      <c r="M716" s="217"/>
      <c r="N716" s="217"/>
      <c r="O716" s="217"/>
      <c r="P716" s="217"/>
      <c r="Q716" s="217"/>
      <c r="R716" s="217"/>
      <c r="S716" s="217"/>
      <c r="T716" s="217"/>
      <c r="U716" s="217"/>
      <c r="V716" s="217"/>
      <c r="W716" s="217"/>
      <c r="X716" s="217"/>
      <c r="Y716" s="217"/>
      <c r="Z716" s="217"/>
      <c r="AA716" s="217"/>
      <c r="AB716" s="217"/>
      <c r="AC716" s="217"/>
      <c r="AD716" s="217"/>
      <c r="AE716" s="217"/>
      <c r="AF716" s="217"/>
      <c r="AG716" s="217"/>
    </row>
    <row r="717" spans="1:33" s="37" customFormat="1" ht="15" hidden="1">
      <c r="A717" s="217"/>
      <c r="B717" s="217">
        <f>VLOOKUP(C717,Companies[],3,FALSE)</f>
        <v>0</v>
      </c>
      <c r="C717" s="221" t="s">
        <v>470</v>
      </c>
      <c r="D717" s="217" t="s">
        <v>300</v>
      </c>
      <c r="E717" s="217" t="s">
        <v>625</v>
      </c>
      <c r="F717" s="217"/>
      <c r="G717" s="218"/>
      <c r="H717" s="217"/>
      <c r="I717" s="217" t="s">
        <v>89</v>
      </c>
      <c r="J717" s="219">
        <v>1446000000</v>
      </c>
      <c r="K717" s="217"/>
      <c r="L717" s="217"/>
      <c r="M717" s="217"/>
      <c r="N717" s="217"/>
      <c r="O717" s="217"/>
      <c r="P717" s="217"/>
      <c r="Q717" s="217"/>
      <c r="R717" s="217"/>
      <c r="S717" s="217"/>
      <c r="T717" s="217"/>
      <c r="U717" s="217"/>
      <c r="V717" s="217"/>
      <c r="W717" s="217"/>
      <c r="X717" s="217"/>
      <c r="Y717" s="217"/>
      <c r="Z717" s="217"/>
      <c r="AA717" s="217"/>
      <c r="AB717" s="217"/>
      <c r="AC717" s="217"/>
      <c r="AD717" s="217"/>
      <c r="AE717" s="217"/>
      <c r="AF717" s="217"/>
      <c r="AG717" s="217"/>
    </row>
    <row r="718" spans="1:33" s="37" customFormat="1" ht="15" hidden="1">
      <c r="A718" s="217"/>
      <c r="B718" s="217">
        <f>VLOOKUP(C718,Companies[],3,FALSE)</f>
        <v>0</v>
      </c>
      <c r="C718" s="221" t="s">
        <v>473</v>
      </c>
      <c r="D718" s="217" t="s">
        <v>300</v>
      </c>
      <c r="E718" s="217" t="s">
        <v>625</v>
      </c>
      <c r="F718" s="217"/>
      <c r="G718" s="218"/>
      <c r="H718" s="217"/>
      <c r="I718" s="217" t="s">
        <v>89</v>
      </c>
      <c r="J718" s="219">
        <v>3690720000</v>
      </c>
      <c r="K718" s="217"/>
      <c r="L718" s="217"/>
      <c r="M718" s="217"/>
      <c r="N718" s="217"/>
      <c r="O718" s="217"/>
      <c r="P718" s="217"/>
      <c r="Q718" s="217"/>
      <c r="R718" s="217"/>
      <c r="S718" s="217"/>
      <c r="T718" s="217"/>
      <c r="U718" s="217"/>
      <c r="V718" s="217"/>
      <c r="W718" s="217"/>
      <c r="X718" s="217"/>
      <c r="Y718" s="217"/>
      <c r="Z718" s="217"/>
      <c r="AA718" s="217"/>
      <c r="AB718" s="217"/>
      <c r="AC718" s="217"/>
      <c r="AD718" s="217"/>
      <c r="AE718" s="217"/>
      <c r="AF718" s="217"/>
      <c r="AG718" s="217"/>
    </row>
    <row r="719" spans="1:33" s="37" customFormat="1" ht="15" hidden="1">
      <c r="A719" s="217"/>
      <c r="B719" s="217">
        <f>VLOOKUP(C719,Companies[],3,FALSE)</f>
        <v>0</v>
      </c>
      <c r="C719" s="221" t="s">
        <v>474</v>
      </c>
      <c r="D719" s="217" t="s">
        <v>300</v>
      </c>
      <c r="E719" s="217" t="s">
        <v>625</v>
      </c>
      <c r="F719" s="217"/>
      <c r="G719" s="218"/>
      <c r="H719" s="217"/>
      <c r="I719" s="217" t="s">
        <v>89</v>
      </c>
      <c r="J719" s="219">
        <v>125071598</v>
      </c>
      <c r="K719" s="217"/>
      <c r="L719" s="217"/>
      <c r="M719" s="217"/>
      <c r="N719" s="217"/>
      <c r="O719" s="217"/>
      <c r="P719" s="217"/>
      <c r="Q719" s="217"/>
      <c r="R719" s="217"/>
      <c r="S719" s="217"/>
      <c r="T719" s="217"/>
      <c r="U719" s="217"/>
      <c r="V719" s="217"/>
      <c r="W719" s="217"/>
      <c r="X719" s="217"/>
      <c r="Y719" s="217"/>
      <c r="Z719" s="217"/>
      <c r="AA719" s="217"/>
      <c r="AB719" s="217"/>
      <c r="AC719" s="217"/>
      <c r="AD719" s="217"/>
      <c r="AE719" s="217"/>
      <c r="AF719" s="217"/>
      <c r="AG719" s="217"/>
    </row>
    <row r="720" spans="1:33" s="37" customFormat="1" ht="15" hidden="1">
      <c r="A720" s="217"/>
      <c r="B720" s="217">
        <f>VLOOKUP(C720,Companies[],3,FALSE)</f>
        <v>0</v>
      </c>
      <c r="C720" s="221" t="s">
        <v>478</v>
      </c>
      <c r="D720" s="217" t="s">
        <v>300</v>
      </c>
      <c r="E720" s="217" t="s">
        <v>625</v>
      </c>
      <c r="F720" s="217"/>
      <c r="G720" s="218"/>
      <c r="H720" s="217"/>
      <c r="I720" s="217" t="s">
        <v>89</v>
      </c>
      <c r="J720" s="219">
        <v>120000000</v>
      </c>
      <c r="K720" s="217"/>
      <c r="L720" s="217"/>
      <c r="M720" s="217"/>
      <c r="N720" s="217"/>
      <c r="O720" s="217"/>
      <c r="P720" s="217"/>
      <c r="Q720" s="217"/>
      <c r="R720" s="217"/>
      <c r="S720" s="217"/>
      <c r="T720" s="217"/>
      <c r="U720" s="217"/>
      <c r="V720" s="217"/>
      <c r="W720" s="217"/>
      <c r="X720" s="217"/>
      <c r="Y720" s="217"/>
      <c r="Z720" s="217"/>
      <c r="AA720" s="217"/>
      <c r="AB720" s="217"/>
      <c r="AC720" s="217"/>
      <c r="AD720" s="217"/>
      <c r="AE720" s="217"/>
      <c r="AF720" s="217"/>
      <c r="AG720" s="217"/>
    </row>
    <row r="721" spans="1:33" s="37" customFormat="1" ht="15" hidden="1">
      <c r="A721" s="217"/>
      <c r="B721" s="217">
        <f>VLOOKUP(C721,Companies[],3,FALSE)</f>
        <v>0</v>
      </c>
      <c r="C721" s="221" t="s">
        <v>480</v>
      </c>
      <c r="D721" s="217" t="s">
        <v>300</v>
      </c>
      <c r="E721" s="217" t="s">
        <v>625</v>
      </c>
      <c r="F721" s="217"/>
      <c r="G721" s="218"/>
      <c r="H721" s="217"/>
      <c r="I721" s="217" t="s">
        <v>89</v>
      </c>
      <c r="J721" s="219">
        <v>134280000</v>
      </c>
      <c r="K721" s="217"/>
      <c r="L721" s="217"/>
      <c r="M721" s="217"/>
      <c r="N721" s="217"/>
      <c r="O721" s="217"/>
      <c r="P721" s="217"/>
      <c r="Q721" s="217"/>
      <c r="R721" s="217"/>
      <c r="S721" s="217"/>
      <c r="T721" s="217"/>
      <c r="U721" s="217"/>
      <c r="V721" s="217"/>
      <c r="W721" s="217"/>
      <c r="X721" s="217"/>
      <c r="Y721" s="217"/>
      <c r="Z721" s="217"/>
      <c r="AA721" s="217"/>
      <c r="AB721" s="217"/>
      <c r="AC721" s="217"/>
      <c r="AD721" s="217"/>
      <c r="AE721" s="217"/>
      <c r="AF721" s="217"/>
      <c r="AG721" s="217"/>
    </row>
    <row r="722" spans="1:33" s="37" customFormat="1" ht="15" hidden="1">
      <c r="A722" s="217"/>
      <c r="B722" s="217">
        <f>VLOOKUP(C722,Companies[],3,FALSE)</f>
        <v>0</v>
      </c>
      <c r="C722" s="221" t="s">
        <v>482</v>
      </c>
      <c r="D722" s="217" t="s">
        <v>300</v>
      </c>
      <c r="E722" s="217" t="s">
        <v>625</v>
      </c>
      <c r="F722" s="217"/>
      <c r="G722" s="218"/>
      <c r="H722" s="217"/>
      <c r="I722" s="217" t="s">
        <v>89</v>
      </c>
      <c r="J722" s="219">
        <v>69360000</v>
      </c>
      <c r="K722" s="217"/>
      <c r="L722" s="217"/>
      <c r="M722" s="217"/>
      <c r="N722" s="217"/>
      <c r="O722" s="217"/>
      <c r="P722" s="217"/>
      <c r="Q722" s="217"/>
      <c r="R722" s="217"/>
      <c r="S722" s="217"/>
      <c r="T722" s="217"/>
      <c r="U722" s="217"/>
      <c r="V722" s="217"/>
      <c r="W722" s="217"/>
      <c r="X722" s="217"/>
      <c r="Y722" s="217"/>
      <c r="Z722" s="217"/>
      <c r="AA722" s="217"/>
      <c r="AB722" s="217"/>
      <c r="AC722" s="217"/>
      <c r="AD722" s="217"/>
      <c r="AE722" s="217"/>
      <c r="AF722" s="217"/>
      <c r="AG722" s="217"/>
    </row>
    <row r="723" spans="1:33" s="37" customFormat="1" ht="15" hidden="1">
      <c r="A723" s="217"/>
      <c r="B723" s="217">
        <f>VLOOKUP(C723,Companies[],3,FALSE)</f>
        <v>0</v>
      </c>
      <c r="C723" s="221" t="s">
        <v>484</v>
      </c>
      <c r="D723" s="217" t="s">
        <v>300</v>
      </c>
      <c r="E723" s="217" t="s">
        <v>625</v>
      </c>
      <c r="F723" s="217"/>
      <c r="G723" s="218"/>
      <c r="H723" s="217"/>
      <c r="I723" s="217" t="s">
        <v>89</v>
      </c>
      <c r="J723" s="219">
        <v>226500000</v>
      </c>
      <c r="K723" s="217"/>
      <c r="L723" s="217"/>
      <c r="M723" s="217"/>
      <c r="N723" s="217"/>
      <c r="O723" s="217"/>
      <c r="P723" s="217"/>
      <c r="Q723" s="217"/>
      <c r="R723" s="217"/>
      <c r="S723" s="217"/>
      <c r="T723" s="217"/>
      <c r="U723" s="217"/>
      <c r="V723" s="217"/>
      <c r="W723" s="217"/>
      <c r="X723" s="217"/>
      <c r="Y723" s="217"/>
      <c r="Z723" s="217"/>
      <c r="AA723" s="217"/>
      <c r="AB723" s="217"/>
      <c r="AC723" s="217"/>
      <c r="AD723" s="217"/>
      <c r="AE723" s="217"/>
      <c r="AF723" s="217"/>
      <c r="AG723" s="217"/>
    </row>
    <row r="724" spans="1:33" s="37" customFormat="1" ht="15" hidden="1">
      <c r="A724" s="217"/>
      <c r="B724" s="217">
        <f>VLOOKUP(C724,Companies[],3,FALSE)</f>
        <v>0</v>
      </c>
      <c r="C724" s="221" t="s">
        <v>485</v>
      </c>
      <c r="D724" s="217" t="s">
        <v>300</v>
      </c>
      <c r="E724" s="217" t="s">
        <v>625</v>
      </c>
      <c r="F724" s="217"/>
      <c r="G724" s="218"/>
      <c r="H724" s="217"/>
      <c r="I724" s="217" t="s">
        <v>89</v>
      </c>
      <c r="J724" s="219">
        <v>762600000</v>
      </c>
      <c r="K724" s="217"/>
      <c r="L724" s="217"/>
      <c r="M724" s="217"/>
      <c r="N724" s="217"/>
      <c r="O724" s="217"/>
      <c r="P724" s="217"/>
      <c r="Q724" s="217"/>
      <c r="R724" s="217"/>
      <c r="S724" s="217"/>
      <c r="T724" s="217"/>
      <c r="U724" s="217"/>
      <c r="V724" s="217"/>
      <c r="W724" s="217"/>
      <c r="X724" s="217"/>
      <c r="Y724" s="217"/>
      <c r="Z724" s="217"/>
      <c r="AA724" s="217"/>
      <c r="AB724" s="217"/>
      <c r="AC724" s="217"/>
      <c r="AD724" s="217"/>
      <c r="AE724" s="217"/>
      <c r="AF724" s="217"/>
      <c r="AG724" s="217"/>
    </row>
    <row r="725" spans="1:33" s="37" customFormat="1" ht="15" hidden="1">
      <c r="A725" s="217"/>
      <c r="B725" s="217">
        <f>VLOOKUP(C725,Companies[],3,FALSE)</f>
        <v>0</v>
      </c>
      <c r="C725" s="221" t="s">
        <v>490</v>
      </c>
      <c r="D725" s="217" t="s">
        <v>300</v>
      </c>
      <c r="E725" s="217" t="s">
        <v>625</v>
      </c>
      <c r="F725" s="217"/>
      <c r="G725" s="218"/>
      <c r="H725" s="217"/>
      <c r="I725" s="217" t="s">
        <v>89</v>
      </c>
      <c r="J725" s="219">
        <v>803923200</v>
      </c>
      <c r="K725" s="217"/>
      <c r="L725" s="217"/>
      <c r="M725" s="217"/>
      <c r="N725" s="217"/>
      <c r="O725" s="217"/>
      <c r="P725" s="217"/>
      <c r="Q725" s="217"/>
      <c r="R725" s="217"/>
      <c r="S725" s="217"/>
      <c r="T725" s="217"/>
      <c r="U725" s="217"/>
      <c r="V725" s="217"/>
      <c r="W725" s="217"/>
      <c r="X725" s="217"/>
      <c r="Y725" s="217"/>
      <c r="Z725" s="217"/>
      <c r="AA725" s="217"/>
      <c r="AB725" s="217"/>
      <c r="AC725" s="217"/>
      <c r="AD725" s="217"/>
      <c r="AE725" s="217"/>
      <c r="AF725" s="217"/>
      <c r="AG725" s="217"/>
    </row>
    <row r="726" spans="1:33" s="37" customFormat="1" ht="15" hidden="1">
      <c r="A726" s="217"/>
      <c r="B726" s="217">
        <f>VLOOKUP(C726,Companies[],3,FALSE)</f>
        <v>0</v>
      </c>
      <c r="C726" s="221" t="s">
        <v>492</v>
      </c>
      <c r="D726" s="217" t="s">
        <v>300</v>
      </c>
      <c r="E726" s="217" t="s">
        <v>625</v>
      </c>
      <c r="F726" s="217"/>
      <c r="G726" s="218"/>
      <c r="H726" s="217"/>
      <c r="I726" s="217" t="s">
        <v>89</v>
      </c>
      <c r="J726" s="219">
        <v>1216500000</v>
      </c>
      <c r="K726" s="217"/>
      <c r="L726" s="217"/>
      <c r="M726" s="217"/>
      <c r="N726" s="217"/>
      <c r="O726" s="217"/>
      <c r="P726" s="217"/>
      <c r="Q726" s="217"/>
      <c r="R726" s="217"/>
      <c r="S726" s="217"/>
      <c r="T726" s="217"/>
      <c r="U726" s="217"/>
      <c r="V726" s="217"/>
      <c r="W726" s="217"/>
      <c r="X726" s="217"/>
      <c r="Y726" s="217"/>
      <c r="Z726" s="217"/>
      <c r="AA726" s="217"/>
      <c r="AB726" s="217"/>
      <c r="AC726" s="217"/>
      <c r="AD726" s="217"/>
      <c r="AE726" s="217"/>
      <c r="AF726" s="217"/>
      <c r="AG726" s="217"/>
    </row>
    <row r="727" spans="1:33" s="37" customFormat="1" ht="15" hidden="1">
      <c r="A727" s="217"/>
      <c r="B727" s="217">
        <f>VLOOKUP(C727,Companies[],3,FALSE)</f>
        <v>0</v>
      </c>
      <c r="C727" s="221" t="s">
        <v>493</v>
      </c>
      <c r="D727" s="217" t="s">
        <v>300</v>
      </c>
      <c r="E727" s="217" t="s">
        <v>625</v>
      </c>
      <c r="F727" s="217"/>
      <c r="G727" s="218"/>
      <c r="H727" s="217"/>
      <c r="I727" s="217" t="s">
        <v>89</v>
      </c>
      <c r="J727" s="219">
        <v>1216500000</v>
      </c>
      <c r="K727" s="217"/>
      <c r="L727" s="217"/>
      <c r="M727" s="217"/>
      <c r="N727" s="217"/>
      <c r="O727" s="217"/>
      <c r="P727" s="217"/>
      <c r="Q727" s="217"/>
      <c r="R727" s="217"/>
      <c r="S727" s="217"/>
      <c r="T727" s="217"/>
      <c r="U727" s="217"/>
      <c r="V727" s="217"/>
      <c r="W727" s="217"/>
      <c r="X727" s="217"/>
      <c r="Y727" s="217"/>
      <c r="Z727" s="217"/>
      <c r="AA727" s="217"/>
      <c r="AB727" s="217"/>
      <c r="AC727" s="217"/>
      <c r="AD727" s="217"/>
      <c r="AE727" s="217"/>
      <c r="AF727" s="217"/>
      <c r="AG727" s="217"/>
    </row>
    <row r="728" spans="1:33" s="37" customFormat="1" ht="15" hidden="1">
      <c r="A728" s="217"/>
      <c r="B728" s="217">
        <f>VLOOKUP(C728,Companies[],3,FALSE)</f>
        <v>0</v>
      </c>
      <c r="C728" s="221" t="s">
        <v>495</v>
      </c>
      <c r="D728" s="217" t="s">
        <v>300</v>
      </c>
      <c r="E728" s="217" t="s">
        <v>625</v>
      </c>
      <c r="F728" s="217"/>
      <c r="G728" s="218"/>
      <c r="H728" s="217"/>
      <c r="I728" s="217" t="s">
        <v>89</v>
      </c>
      <c r="J728" s="219">
        <v>295670493601</v>
      </c>
      <c r="K728" s="217"/>
      <c r="L728" s="217"/>
      <c r="M728" s="217"/>
      <c r="N728" s="217"/>
      <c r="O728" s="217"/>
      <c r="P728" s="217"/>
      <c r="Q728" s="217"/>
      <c r="R728" s="217"/>
      <c r="S728" s="217"/>
      <c r="T728" s="217"/>
      <c r="U728" s="217"/>
      <c r="V728" s="217"/>
      <c r="W728" s="217"/>
      <c r="X728" s="217"/>
      <c r="Y728" s="217"/>
      <c r="Z728" s="217"/>
      <c r="AA728" s="217"/>
      <c r="AB728" s="217"/>
      <c r="AC728" s="217"/>
      <c r="AD728" s="217"/>
      <c r="AE728" s="217"/>
      <c r="AF728" s="217"/>
      <c r="AG728" s="217"/>
    </row>
    <row r="729" spans="1:33" s="37" customFormat="1" ht="15" hidden="1">
      <c r="A729" s="217"/>
      <c r="B729" s="217">
        <f>VLOOKUP(C729,Companies[],3,FALSE)</f>
        <v>0</v>
      </c>
      <c r="C729" s="221" t="s">
        <v>498</v>
      </c>
      <c r="D729" s="217" t="s">
        <v>300</v>
      </c>
      <c r="E729" s="217" t="s">
        <v>625</v>
      </c>
      <c r="F729" s="217"/>
      <c r="G729" s="218"/>
      <c r="H729" s="217"/>
      <c r="I729" s="217" t="s">
        <v>89</v>
      </c>
      <c r="J729" s="219">
        <v>40980000</v>
      </c>
      <c r="K729" s="217"/>
      <c r="L729" s="217"/>
      <c r="M729" s="217"/>
      <c r="N729" s="217"/>
      <c r="O729" s="217"/>
      <c r="P729" s="217"/>
      <c r="Q729" s="217"/>
      <c r="R729" s="217"/>
      <c r="S729" s="217"/>
      <c r="T729" s="217"/>
      <c r="U729" s="217"/>
      <c r="V729" s="217"/>
      <c r="W729" s="217"/>
      <c r="X729" s="217"/>
      <c r="Y729" s="217"/>
      <c r="Z729" s="217"/>
      <c r="AA729" s="217"/>
      <c r="AB729" s="217"/>
      <c r="AC729" s="217"/>
      <c r="AD729" s="217"/>
      <c r="AE729" s="217"/>
      <c r="AF729" s="217"/>
      <c r="AG729" s="217"/>
    </row>
    <row r="730" spans="1:33" s="37" customFormat="1" ht="15" hidden="1">
      <c r="A730" s="217"/>
      <c r="B730" s="217">
        <f>VLOOKUP(C730,Companies[],3,FALSE)</f>
        <v>0</v>
      </c>
      <c r="C730" s="221" t="s">
        <v>499</v>
      </c>
      <c r="D730" s="217" t="s">
        <v>300</v>
      </c>
      <c r="E730" s="217" t="s">
        <v>625</v>
      </c>
      <c r="F730" s="217"/>
      <c r="G730" s="218"/>
      <c r="H730" s="217"/>
      <c r="I730" s="217" t="s">
        <v>89</v>
      </c>
      <c r="J730" s="219">
        <v>417540000</v>
      </c>
      <c r="K730" s="217"/>
      <c r="L730" s="217"/>
      <c r="M730" s="217"/>
      <c r="N730" s="217"/>
      <c r="O730" s="217"/>
      <c r="P730" s="217"/>
      <c r="Q730" s="217"/>
      <c r="R730" s="217"/>
      <c r="S730" s="217"/>
      <c r="T730" s="217"/>
      <c r="U730" s="217"/>
      <c r="V730" s="217"/>
      <c r="W730" s="217"/>
      <c r="X730" s="217"/>
      <c r="Y730" s="217"/>
      <c r="Z730" s="217"/>
      <c r="AA730" s="217"/>
      <c r="AB730" s="217"/>
      <c r="AC730" s="217"/>
      <c r="AD730" s="217"/>
      <c r="AE730" s="217"/>
      <c r="AF730" s="217"/>
      <c r="AG730" s="217"/>
    </row>
    <row r="731" spans="1:33" s="37" customFormat="1" ht="15" hidden="1">
      <c r="A731" s="217"/>
      <c r="B731" s="217">
        <f>VLOOKUP(C731,Companies[],3,FALSE)</f>
        <v>0</v>
      </c>
      <c r="C731" s="221" t="s">
        <v>502</v>
      </c>
      <c r="D731" s="217" t="s">
        <v>300</v>
      </c>
      <c r="E731" s="217" t="s">
        <v>625</v>
      </c>
      <c r="F731" s="217"/>
      <c r="G731" s="218"/>
      <c r="H731" s="217"/>
      <c r="I731" s="217" t="s">
        <v>89</v>
      </c>
      <c r="J731" s="219">
        <v>292980000</v>
      </c>
      <c r="K731" s="217"/>
      <c r="L731" s="217"/>
      <c r="M731" s="217"/>
      <c r="N731" s="217"/>
      <c r="O731" s="217"/>
      <c r="P731" s="217"/>
      <c r="Q731" s="217"/>
      <c r="R731" s="217"/>
      <c r="S731" s="217"/>
      <c r="T731" s="217"/>
      <c r="U731" s="217"/>
      <c r="V731" s="217"/>
      <c r="W731" s="217"/>
      <c r="X731" s="217"/>
      <c r="Y731" s="217"/>
      <c r="Z731" s="217"/>
      <c r="AA731" s="217"/>
      <c r="AB731" s="217"/>
      <c r="AC731" s="217"/>
      <c r="AD731" s="217"/>
      <c r="AE731" s="217"/>
      <c r="AF731" s="217"/>
      <c r="AG731" s="217"/>
    </row>
    <row r="732" spans="1:33" s="37" customFormat="1" ht="15" hidden="1">
      <c r="A732" s="217"/>
      <c r="B732" s="217">
        <f>VLOOKUP(C732,Companies[],3,FALSE)</f>
        <v>0</v>
      </c>
      <c r="C732" s="221" t="s">
        <v>503</v>
      </c>
      <c r="D732" s="217" t="s">
        <v>300</v>
      </c>
      <c r="E732" s="217" t="s">
        <v>625</v>
      </c>
      <c r="F732" s="217"/>
      <c r="G732" s="218"/>
      <c r="H732" s="217"/>
      <c r="I732" s="217" t="s">
        <v>89</v>
      </c>
      <c r="J732" s="219">
        <v>277680000</v>
      </c>
      <c r="K732" s="217"/>
      <c r="L732" s="217"/>
      <c r="M732" s="217"/>
      <c r="N732" s="217"/>
      <c r="O732" s="217"/>
      <c r="P732" s="217"/>
      <c r="Q732" s="217"/>
      <c r="R732" s="217"/>
      <c r="S732" s="217"/>
      <c r="T732" s="217"/>
      <c r="U732" s="217"/>
      <c r="V732" s="217"/>
      <c r="W732" s="217"/>
      <c r="X732" s="217"/>
      <c r="Y732" s="217"/>
      <c r="Z732" s="217"/>
      <c r="AA732" s="217"/>
      <c r="AB732" s="217"/>
      <c r="AC732" s="217"/>
      <c r="AD732" s="217"/>
      <c r="AE732" s="217"/>
      <c r="AF732" s="217"/>
      <c r="AG732" s="217"/>
    </row>
    <row r="733" spans="1:33" s="37" customFormat="1" ht="15" hidden="1">
      <c r="A733" s="217"/>
      <c r="B733" s="217">
        <f>VLOOKUP(C733,Companies[],3,FALSE)</f>
        <v>0</v>
      </c>
      <c r="C733" s="221" t="s">
        <v>505</v>
      </c>
      <c r="D733" s="217" t="s">
        <v>300</v>
      </c>
      <c r="E733" s="217" t="s">
        <v>625</v>
      </c>
      <c r="F733" s="217"/>
      <c r="G733" s="218"/>
      <c r="H733" s="217"/>
      <c r="I733" s="217" t="s">
        <v>89</v>
      </c>
      <c r="J733" s="219">
        <v>375660000</v>
      </c>
      <c r="K733" s="217"/>
      <c r="L733" s="217"/>
      <c r="M733" s="217"/>
      <c r="N733" s="217"/>
      <c r="O733" s="217"/>
      <c r="P733" s="217"/>
      <c r="Q733" s="217"/>
      <c r="R733" s="217"/>
      <c r="S733" s="217"/>
      <c r="T733" s="217"/>
      <c r="U733" s="217"/>
      <c r="V733" s="217"/>
      <c r="W733" s="217"/>
      <c r="X733" s="217"/>
      <c r="Y733" s="217"/>
      <c r="Z733" s="217"/>
      <c r="AA733" s="217"/>
      <c r="AB733" s="217"/>
      <c r="AC733" s="217"/>
      <c r="AD733" s="217"/>
      <c r="AE733" s="217"/>
      <c r="AF733" s="217"/>
      <c r="AG733" s="217"/>
    </row>
    <row r="734" spans="1:33" s="37" customFormat="1" ht="15" hidden="1">
      <c r="A734" s="217"/>
      <c r="B734" s="217">
        <f>VLOOKUP(C734,Companies[],3,FALSE)</f>
        <v>0</v>
      </c>
      <c r="C734" s="221" t="s">
        <v>508</v>
      </c>
      <c r="D734" s="217" t="s">
        <v>300</v>
      </c>
      <c r="E734" s="217" t="s">
        <v>625</v>
      </c>
      <c r="F734" s="217"/>
      <c r="G734" s="218"/>
      <c r="H734" s="217"/>
      <c r="I734" s="217" t="s">
        <v>89</v>
      </c>
      <c r="J734" s="219">
        <v>1116000000</v>
      </c>
      <c r="K734" s="217"/>
      <c r="L734" s="217"/>
      <c r="M734" s="217"/>
      <c r="N734" s="217"/>
      <c r="O734" s="217"/>
      <c r="P734" s="217"/>
      <c r="Q734" s="217"/>
      <c r="R734" s="217"/>
      <c r="S734" s="217"/>
      <c r="T734" s="217"/>
      <c r="U734" s="217"/>
      <c r="V734" s="217"/>
      <c r="W734" s="217"/>
      <c r="X734" s="217"/>
      <c r="Y734" s="217"/>
      <c r="Z734" s="217"/>
      <c r="AA734" s="217"/>
      <c r="AB734" s="217"/>
      <c r="AC734" s="217"/>
      <c r="AD734" s="217"/>
      <c r="AE734" s="217"/>
      <c r="AF734" s="217"/>
      <c r="AG734" s="217"/>
    </row>
    <row r="735" spans="1:33" s="37" customFormat="1" ht="15" hidden="1">
      <c r="A735" s="217"/>
      <c r="B735" s="217">
        <f>VLOOKUP(C735,Companies[],3,FALSE)</f>
        <v>0</v>
      </c>
      <c r="C735" s="221" t="s">
        <v>510</v>
      </c>
      <c r="D735" s="217" t="s">
        <v>300</v>
      </c>
      <c r="E735" s="217" t="s">
        <v>625</v>
      </c>
      <c r="F735" s="217"/>
      <c r="G735" s="218"/>
      <c r="H735" s="217"/>
      <c r="I735" s="217" t="s">
        <v>89</v>
      </c>
      <c r="J735" s="219">
        <v>612660000</v>
      </c>
      <c r="K735" s="217"/>
      <c r="L735" s="217"/>
      <c r="M735" s="217"/>
      <c r="N735" s="217"/>
      <c r="O735" s="217"/>
      <c r="P735" s="217"/>
      <c r="Q735" s="217"/>
      <c r="R735" s="217"/>
      <c r="S735" s="217"/>
      <c r="T735" s="217"/>
      <c r="U735" s="217"/>
      <c r="V735" s="217"/>
      <c r="W735" s="217"/>
      <c r="X735" s="217"/>
      <c r="Y735" s="217"/>
      <c r="Z735" s="217"/>
      <c r="AA735" s="217"/>
      <c r="AB735" s="217"/>
      <c r="AC735" s="217"/>
      <c r="AD735" s="217"/>
      <c r="AE735" s="217"/>
      <c r="AF735" s="217"/>
      <c r="AG735" s="217"/>
    </row>
    <row r="736" spans="1:33" s="37" customFormat="1" ht="15" hidden="1">
      <c r="A736" s="217"/>
      <c r="B736" s="217">
        <f>VLOOKUP(C736,Companies[],3,FALSE)</f>
        <v>0</v>
      </c>
      <c r="C736" s="221" t="s">
        <v>511</v>
      </c>
      <c r="D736" s="217" t="s">
        <v>300</v>
      </c>
      <c r="E736" s="217" t="s">
        <v>625</v>
      </c>
      <c r="F736" s="217"/>
      <c r="G736" s="218"/>
      <c r="H736" s="217"/>
      <c r="I736" s="217" t="s">
        <v>89</v>
      </c>
      <c r="J736" s="219">
        <v>159720000</v>
      </c>
      <c r="K736" s="217"/>
      <c r="L736" s="217"/>
      <c r="M736" s="217"/>
      <c r="N736" s="217"/>
      <c r="O736" s="217"/>
      <c r="P736" s="217"/>
      <c r="Q736" s="217"/>
      <c r="R736" s="217"/>
      <c r="S736" s="217"/>
      <c r="T736" s="217"/>
      <c r="U736" s="217"/>
      <c r="V736" s="217"/>
      <c r="W736" s="217"/>
      <c r="X736" s="217"/>
      <c r="Y736" s="217"/>
      <c r="Z736" s="217"/>
      <c r="AA736" s="217"/>
      <c r="AB736" s="217"/>
      <c r="AC736" s="217"/>
      <c r="AD736" s="217"/>
      <c r="AE736" s="217"/>
      <c r="AF736" s="217"/>
      <c r="AG736" s="217"/>
    </row>
    <row r="737" spans="1:33" s="37" customFormat="1" ht="15" hidden="1">
      <c r="A737" s="217"/>
      <c r="B737" s="217">
        <f>VLOOKUP(C737,Companies[],3,FALSE)</f>
        <v>0</v>
      </c>
      <c r="C737" s="221" t="s">
        <v>514</v>
      </c>
      <c r="D737" s="217" t="s">
        <v>300</v>
      </c>
      <c r="E737" s="217" t="s">
        <v>625</v>
      </c>
      <c r="F737" s="217"/>
      <c r="G737" s="218"/>
      <c r="H737" s="217"/>
      <c r="I737" s="217" t="s">
        <v>89</v>
      </c>
      <c r="J737" s="219">
        <v>178380000</v>
      </c>
      <c r="K737" s="217"/>
      <c r="L737" s="217"/>
      <c r="M737" s="217"/>
      <c r="N737" s="217"/>
      <c r="O737" s="217"/>
      <c r="P737" s="217"/>
      <c r="Q737" s="217"/>
      <c r="R737" s="217"/>
      <c r="S737" s="217"/>
      <c r="T737" s="217"/>
      <c r="U737" s="217"/>
      <c r="V737" s="217"/>
      <c r="W737" s="217"/>
      <c r="X737" s="217"/>
      <c r="Y737" s="217"/>
      <c r="Z737" s="217"/>
      <c r="AA737" s="217"/>
      <c r="AB737" s="217"/>
      <c r="AC737" s="217"/>
      <c r="AD737" s="217"/>
      <c r="AE737" s="217"/>
      <c r="AF737" s="217"/>
      <c r="AG737" s="217"/>
    </row>
    <row r="738" spans="1:33" s="37" customFormat="1" ht="15" hidden="1">
      <c r="A738" s="217"/>
      <c r="B738" s="217">
        <f>VLOOKUP(C738,Companies[],3,FALSE)</f>
        <v>0</v>
      </c>
      <c r="C738" s="221" t="s">
        <v>515</v>
      </c>
      <c r="D738" s="217" t="s">
        <v>300</v>
      </c>
      <c r="E738" s="217" t="s">
        <v>625</v>
      </c>
      <c r="F738" s="217"/>
      <c r="G738" s="218"/>
      <c r="H738" s="217"/>
      <c r="I738" s="217" t="s">
        <v>89</v>
      </c>
      <c r="J738" s="219">
        <v>1070449200</v>
      </c>
      <c r="K738" s="217"/>
      <c r="L738" s="217"/>
      <c r="M738" s="217"/>
      <c r="N738" s="217"/>
      <c r="O738" s="217"/>
      <c r="P738" s="217"/>
      <c r="Q738" s="217"/>
      <c r="R738" s="217"/>
      <c r="S738" s="217"/>
      <c r="T738" s="217"/>
      <c r="U738" s="217"/>
      <c r="V738" s="217"/>
      <c r="W738" s="217"/>
      <c r="X738" s="217"/>
      <c r="Y738" s="217"/>
      <c r="Z738" s="217"/>
      <c r="AA738" s="217"/>
      <c r="AB738" s="217"/>
      <c r="AC738" s="217"/>
      <c r="AD738" s="217"/>
      <c r="AE738" s="217"/>
      <c r="AF738" s="217"/>
      <c r="AG738" s="217"/>
    </row>
    <row r="739" spans="1:33" s="37" customFormat="1" ht="15" hidden="1">
      <c r="A739" s="217"/>
      <c r="B739" s="217">
        <f>VLOOKUP(C739,Companies[],3,FALSE)</f>
        <v>0</v>
      </c>
      <c r="C739" s="221" t="s">
        <v>521</v>
      </c>
      <c r="D739" s="217" t="s">
        <v>300</v>
      </c>
      <c r="E739" s="217" t="s">
        <v>625</v>
      </c>
      <c r="F739" s="217"/>
      <c r="G739" s="218"/>
      <c r="H739" s="217"/>
      <c r="I739" s="217" t="s">
        <v>89</v>
      </c>
      <c r="J739" s="219">
        <v>56696800</v>
      </c>
      <c r="K739" s="217"/>
      <c r="L739" s="217"/>
      <c r="M739" s="217"/>
      <c r="N739" s="217"/>
      <c r="O739" s="217"/>
      <c r="P739" s="217"/>
      <c r="Q739" s="217"/>
      <c r="R739" s="217"/>
      <c r="S739" s="217"/>
      <c r="T739" s="217"/>
      <c r="U739" s="217"/>
      <c r="V739" s="217"/>
      <c r="W739" s="217"/>
      <c r="X739" s="217"/>
      <c r="Y739" s="217"/>
      <c r="Z739" s="217"/>
      <c r="AA739" s="217"/>
      <c r="AB739" s="217"/>
      <c r="AC739" s="217"/>
      <c r="AD739" s="217"/>
      <c r="AE739" s="217"/>
      <c r="AF739" s="217"/>
      <c r="AG739" s="217"/>
    </row>
    <row r="740" spans="1:33" s="37" customFormat="1" ht="15" hidden="1">
      <c r="A740" s="217"/>
      <c r="B740" s="217">
        <f>VLOOKUP(C740,Companies[],3,FALSE)</f>
        <v>0</v>
      </c>
      <c r="C740" s="221" t="s">
        <v>523</v>
      </c>
      <c r="D740" s="217" t="s">
        <v>300</v>
      </c>
      <c r="E740" s="217" t="s">
        <v>625</v>
      </c>
      <c r="F740" s="217"/>
      <c r="G740" s="218"/>
      <c r="H740" s="217"/>
      <c r="I740" s="217" t="s">
        <v>89</v>
      </c>
      <c r="J740" s="219">
        <v>95220000</v>
      </c>
      <c r="K740" s="217"/>
      <c r="L740" s="217"/>
      <c r="M740" s="217"/>
      <c r="N740" s="217"/>
      <c r="O740" s="217"/>
      <c r="P740" s="217"/>
      <c r="Q740" s="217"/>
      <c r="R740" s="217"/>
      <c r="S740" s="217"/>
      <c r="T740" s="217"/>
      <c r="U740" s="217"/>
      <c r="V740" s="217"/>
      <c r="W740" s="217"/>
      <c r="X740" s="217"/>
      <c r="Y740" s="217"/>
      <c r="Z740" s="217"/>
      <c r="AA740" s="217"/>
      <c r="AB740" s="217"/>
      <c r="AC740" s="217"/>
      <c r="AD740" s="217"/>
      <c r="AE740" s="217"/>
      <c r="AF740" s="217"/>
      <c r="AG740" s="217"/>
    </row>
    <row r="741" spans="1:33" s="37" customFormat="1" ht="15" hidden="1">
      <c r="A741" s="217"/>
      <c r="B741" s="217">
        <f>VLOOKUP(C741,Companies[],3,FALSE)</f>
        <v>0</v>
      </c>
      <c r="C741" s="221" t="s">
        <v>525</v>
      </c>
      <c r="D741" s="217" t="s">
        <v>300</v>
      </c>
      <c r="E741" s="217" t="s">
        <v>625</v>
      </c>
      <c r="F741" s="217"/>
      <c r="G741" s="218"/>
      <c r="H741" s="217"/>
      <c r="I741" s="217" t="s">
        <v>89</v>
      </c>
      <c r="J741" s="219">
        <v>1085040000</v>
      </c>
      <c r="K741" s="217"/>
      <c r="L741" s="217"/>
      <c r="M741" s="217"/>
      <c r="N741" s="217"/>
      <c r="O741" s="217"/>
      <c r="P741" s="217"/>
      <c r="Q741" s="217"/>
      <c r="R741" s="217"/>
      <c r="S741" s="217"/>
      <c r="T741" s="217"/>
      <c r="U741" s="217"/>
      <c r="V741" s="217"/>
      <c r="W741" s="217"/>
      <c r="X741" s="217"/>
      <c r="Y741" s="217"/>
      <c r="Z741" s="217"/>
      <c r="AA741" s="217"/>
      <c r="AB741" s="217"/>
      <c r="AC741" s="217"/>
      <c r="AD741" s="217"/>
      <c r="AE741" s="217"/>
      <c r="AF741" s="217"/>
      <c r="AG741" s="217"/>
    </row>
    <row r="742" spans="1:33" s="37" customFormat="1" ht="15" hidden="1">
      <c r="A742" s="217"/>
      <c r="B742" s="217">
        <f>VLOOKUP(C742,Companies[],3,FALSE)</f>
        <v>0</v>
      </c>
      <c r="C742" s="221" t="s">
        <v>527</v>
      </c>
      <c r="D742" s="217" t="s">
        <v>300</v>
      </c>
      <c r="E742" s="217" t="s">
        <v>625</v>
      </c>
      <c r="F742" s="217"/>
      <c r="G742" s="218"/>
      <c r="H742" s="217"/>
      <c r="I742" s="217" t="s">
        <v>89</v>
      </c>
      <c r="J742" s="219">
        <v>300000000</v>
      </c>
      <c r="K742" s="217"/>
      <c r="L742" s="217"/>
      <c r="M742" s="217"/>
      <c r="N742" s="217"/>
      <c r="O742" s="217"/>
      <c r="P742" s="217"/>
      <c r="Q742" s="217"/>
      <c r="R742" s="217"/>
      <c r="S742" s="217"/>
      <c r="T742" s="217"/>
      <c r="U742" s="217"/>
      <c r="V742" s="217"/>
      <c r="W742" s="217"/>
      <c r="X742" s="217"/>
      <c r="Y742" s="217"/>
      <c r="Z742" s="217"/>
      <c r="AA742" s="217"/>
      <c r="AB742" s="217"/>
      <c r="AC742" s="217"/>
      <c r="AD742" s="217"/>
      <c r="AE742" s="217"/>
      <c r="AF742" s="217"/>
      <c r="AG742" s="217"/>
    </row>
    <row r="743" spans="1:33" s="37" customFormat="1" ht="15" hidden="1">
      <c r="A743" s="217"/>
      <c r="B743" s="217">
        <f>VLOOKUP(C743,Companies[],3,FALSE)</f>
        <v>0</v>
      </c>
      <c r="C743" s="221" t="s">
        <v>529</v>
      </c>
      <c r="D743" s="217" t="s">
        <v>300</v>
      </c>
      <c r="E743" s="217" t="s">
        <v>625</v>
      </c>
      <c r="F743" s="217"/>
      <c r="G743" s="218"/>
      <c r="H743" s="217"/>
      <c r="I743" s="217" t="s">
        <v>89</v>
      </c>
      <c r="J743" s="219">
        <v>6000000</v>
      </c>
      <c r="K743" s="217"/>
      <c r="L743" s="217"/>
      <c r="M743" s="217"/>
      <c r="N743" s="217"/>
      <c r="O743" s="217"/>
      <c r="P743" s="217"/>
      <c r="Q743" s="217"/>
      <c r="R743" s="217"/>
      <c r="S743" s="217"/>
      <c r="T743" s="217"/>
      <c r="U743" s="217"/>
      <c r="V743" s="217"/>
      <c r="W743" s="217"/>
      <c r="X743" s="217"/>
      <c r="Y743" s="217"/>
      <c r="Z743" s="217"/>
      <c r="AA743" s="217"/>
      <c r="AB743" s="217"/>
      <c r="AC743" s="217"/>
      <c r="AD743" s="217"/>
      <c r="AE743" s="217"/>
      <c r="AF743" s="217"/>
      <c r="AG743" s="217"/>
    </row>
    <row r="744" spans="1:33" s="37" customFormat="1" ht="15" hidden="1">
      <c r="A744" s="217"/>
      <c r="B744" s="217">
        <f>VLOOKUP(C744,Companies[],3,FALSE)</f>
        <v>0</v>
      </c>
      <c r="C744" s="221" t="s">
        <v>530</v>
      </c>
      <c r="D744" s="217" t="s">
        <v>300</v>
      </c>
      <c r="E744" s="217" t="s">
        <v>625</v>
      </c>
      <c r="F744" s="217"/>
      <c r="G744" s="218"/>
      <c r="H744" s="217"/>
      <c r="I744" s="217" t="s">
        <v>89</v>
      </c>
      <c r="J744" s="219">
        <v>161940000</v>
      </c>
      <c r="K744" s="217"/>
      <c r="L744" s="217"/>
      <c r="M744" s="217"/>
      <c r="N744" s="217"/>
      <c r="O744" s="217"/>
      <c r="P744" s="217"/>
      <c r="Q744" s="217"/>
      <c r="R744" s="217"/>
      <c r="S744" s="217"/>
      <c r="T744" s="217"/>
      <c r="U744" s="217"/>
      <c r="V744" s="217"/>
      <c r="W744" s="217"/>
      <c r="X744" s="217"/>
      <c r="Y744" s="217"/>
      <c r="Z744" s="217"/>
      <c r="AA744" s="217"/>
      <c r="AB744" s="217"/>
      <c r="AC744" s="217"/>
      <c r="AD744" s="217"/>
      <c r="AE744" s="217"/>
      <c r="AF744" s="217"/>
      <c r="AG744" s="217"/>
    </row>
    <row r="745" spans="1:33" s="37" customFormat="1" ht="15" hidden="1">
      <c r="A745" s="217"/>
      <c r="B745" s="217">
        <f>VLOOKUP(C745,Companies[],3,FALSE)</f>
        <v>0</v>
      </c>
      <c r="C745" s="221" t="s">
        <v>536</v>
      </c>
      <c r="D745" s="217" t="s">
        <v>300</v>
      </c>
      <c r="E745" s="217" t="s">
        <v>625</v>
      </c>
      <c r="F745" s="217"/>
      <c r="G745" s="218"/>
      <c r="H745" s="217"/>
      <c r="I745" s="217" t="s">
        <v>89</v>
      </c>
      <c r="J745" s="219">
        <v>120000000</v>
      </c>
      <c r="K745" s="217"/>
      <c r="L745" s="217"/>
      <c r="M745" s="217"/>
      <c r="N745" s="217"/>
      <c r="O745" s="217"/>
      <c r="P745" s="217"/>
      <c r="Q745" s="217"/>
      <c r="R745" s="217"/>
      <c r="S745" s="217"/>
      <c r="T745" s="217"/>
      <c r="U745" s="217"/>
      <c r="V745" s="217"/>
      <c r="W745" s="217"/>
      <c r="X745" s="217"/>
      <c r="Y745" s="217"/>
      <c r="Z745" s="217"/>
      <c r="AA745" s="217"/>
      <c r="AB745" s="217"/>
      <c r="AC745" s="217"/>
      <c r="AD745" s="217"/>
      <c r="AE745" s="217"/>
      <c r="AF745" s="217"/>
      <c r="AG745" s="217"/>
    </row>
    <row r="746" spans="1:33" s="37" customFormat="1" ht="15" hidden="1">
      <c r="A746" s="217"/>
      <c r="B746" s="217">
        <f>VLOOKUP(C746,Companies[],3,FALSE)</f>
        <v>0</v>
      </c>
      <c r="C746" s="221" t="s">
        <v>537</v>
      </c>
      <c r="D746" s="217" t="s">
        <v>300</v>
      </c>
      <c r="E746" s="217" t="s">
        <v>625</v>
      </c>
      <c r="F746" s="217"/>
      <c r="G746" s="218"/>
      <c r="H746" s="217"/>
      <c r="I746" s="217" t="s">
        <v>89</v>
      </c>
      <c r="J746" s="219">
        <v>1143000000</v>
      </c>
      <c r="K746" s="217"/>
      <c r="L746" s="217"/>
      <c r="M746" s="217"/>
      <c r="N746" s="217"/>
      <c r="O746" s="217"/>
      <c r="P746" s="217"/>
      <c r="Q746" s="217"/>
      <c r="R746" s="217"/>
      <c r="S746" s="217"/>
      <c r="T746" s="217"/>
      <c r="U746" s="217"/>
      <c r="V746" s="217"/>
      <c r="W746" s="217"/>
      <c r="X746" s="217"/>
      <c r="Y746" s="217"/>
      <c r="Z746" s="217"/>
      <c r="AA746" s="217"/>
      <c r="AB746" s="217"/>
      <c r="AC746" s="217"/>
      <c r="AD746" s="217"/>
      <c r="AE746" s="217"/>
      <c r="AF746" s="217"/>
      <c r="AG746" s="217"/>
    </row>
    <row r="747" spans="1:33" s="37" customFormat="1" ht="15" hidden="1">
      <c r="A747" s="217"/>
      <c r="B747" s="217">
        <f>VLOOKUP(C747,Companies[],3,FALSE)</f>
        <v>0</v>
      </c>
      <c r="C747" s="221" t="s">
        <v>538</v>
      </c>
      <c r="D747" s="217" t="s">
        <v>300</v>
      </c>
      <c r="E747" s="217" t="s">
        <v>625</v>
      </c>
      <c r="F747" s="217"/>
      <c r="G747" s="218"/>
      <c r="H747" s="217"/>
      <c r="I747" s="217" t="s">
        <v>89</v>
      </c>
      <c r="J747" s="219">
        <v>250740000</v>
      </c>
      <c r="K747" s="217"/>
      <c r="L747" s="217"/>
      <c r="M747" s="217"/>
      <c r="N747" s="217"/>
      <c r="O747" s="217"/>
      <c r="P747" s="217"/>
      <c r="Q747" s="217"/>
      <c r="R747" s="217"/>
      <c r="S747" s="217"/>
      <c r="T747" s="217"/>
      <c r="U747" s="217"/>
      <c r="V747" s="217"/>
      <c r="W747" s="217"/>
      <c r="X747" s="217"/>
      <c r="Y747" s="217"/>
      <c r="Z747" s="217"/>
      <c r="AA747" s="217"/>
      <c r="AB747" s="217"/>
      <c r="AC747" s="217"/>
      <c r="AD747" s="217"/>
      <c r="AE747" s="217"/>
      <c r="AF747" s="217"/>
      <c r="AG747" s="217"/>
    </row>
    <row r="748" spans="1:33" s="37" customFormat="1" ht="15" hidden="1">
      <c r="A748" s="217"/>
      <c r="B748" s="217">
        <f>VLOOKUP(C748,Companies[],3,FALSE)</f>
        <v>0</v>
      </c>
      <c r="C748" s="221" t="s">
        <v>539</v>
      </c>
      <c r="D748" s="217" t="s">
        <v>300</v>
      </c>
      <c r="E748" s="217" t="s">
        <v>625</v>
      </c>
      <c r="F748" s="217"/>
      <c r="G748" s="218"/>
      <c r="H748" s="217"/>
      <c r="I748" s="217" t="s">
        <v>89</v>
      </c>
      <c r="J748" s="219">
        <v>1301940000</v>
      </c>
      <c r="K748" s="217"/>
      <c r="L748" s="217"/>
      <c r="M748" s="217"/>
      <c r="N748" s="217"/>
      <c r="O748" s="217"/>
      <c r="P748" s="217"/>
      <c r="Q748" s="217"/>
      <c r="R748" s="217"/>
      <c r="S748" s="217"/>
      <c r="T748" s="217"/>
      <c r="U748" s="217"/>
      <c r="V748" s="217"/>
      <c r="W748" s="217"/>
      <c r="X748" s="217"/>
      <c r="Y748" s="217"/>
      <c r="Z748" s="217"/>
      <c r="AA748" s="217"/>
      <c r="AB748" s="217"/>
      <c r="AC748" s="217"/>
      <c r="AD748" s="217"/>
      <c r="AE748" s="217"/>
      <c r="AF748" s="217"/>
      <c r="AG748" s="217"/>
    </row>
    <row r="749" spans="1:33" s="37" customFormat="1" ht="15" hidden="1">
      <c r="A749" s="217"/>
      <c r="B749" s="217">
        <f>VLOOKUP(C749,Companies[],3,FALSE)</f>
        <v>0</v>
      </c>
      <c r="C749" s="221" t="s">
        <v>542</v>
      </c>
      <c r="D749" s="217" t="s">
        <v>300</v>
      </c>
      <c r="E749" s="217" t="s">
        <v>625</v>
      </c>
      <c r="F749" s="217"/>
      <c r="G749" s="218"/>
      <c r="H749" s="217"/>
      <c r="I749" s="217" t="s">
        <v>89</v>
      </c>
      <c r="J749" s="219">
        <v>14130000</v>
      </c>
      <c r="K749" s="217"/>
      <c r="L749" s="217"/>
      <c r="M749" s="217"/>
      <c r="N749" s="217"/>
      <c r="O749" s="217"/>
      <c r="P749" s="217"/>
      <c r="Q749" s="217"/>
      <c r="R749" s="217"/>
      <c r="S749" s="217"/>
      <c r="T749" s="217"/>
      <c r="U749" s="217"/>
      <c r="V749" s="217"/>
      <c r="W749" s="217"/>
      <c r="X749" s="217"/>
      <c r="Y749" s="217"/>
      <c r="Z749" s="217"/>
      <c r="AA749" s="217"/>
      <c r="AB749" s="217"/>
      <c r="AC749" s="217"/>
      <c r="AD749" s="217"/>
      <c r="AE749" s="217"/>
      <c r="AF749" s="217"/>
      <c r="AG749" s="217"/>
    </row>
    <row r="750" spans="1:33" s="37" customFormat="1" ht="15" hidden="1">
      <c r="A750" s="217"/>
      <c r="B750" s="217">
        <f>VLOOKUP(C750,Companies[],3,FALSE)</f>
        <v>0</v>
      </c>
      <c r="C750" s="221" t="s">
        <v>543</v>
      </c>
      <c r="D750" s="217" t="s">
        <v>300</v>
      </c>
      <c r="E750" s="217" t="s">
        <v>625</v>
      </c>
      <c r="F750" s="217"/>
      <c r="G750" s="218"/>
      <c r="H750" s="217"/>
      <c r="I750" s="217" t="s">
        <v>89</v>
      </c>
      <c r="J750" s="219">
        <v>4483545707</v>
      </c>
      <c r="K750" s="217"/>
      <c r="L750" s="217"/>
      <c r="M750" s="217"/>
      <c r="N750" s="217"/>
      <c r="O750" s="217"/>
      <c r="P750" s="217"/>
      <c r="Q750" s="217"/>
      <c r="R750" s="217"/>
      <c r="S750" s="217"/>
      <c r="T750" s="217"/>
      <c r="U750" s="217"/>
      <c r="V750" s="217"/>
      <c r="W750" s="217"/>
      <c r="X750" s="217"/>
      <c r="Y750" s="217"/>
      <c r="Z750" s="217"/>
      <c r="AA750" s="217"/>
      <c r="AB750" s="217"/>
      <c r="AC750" s="217"/>
      <c r="AD750" s="217"/>
      <c r="AE750" s="217"/>
      <c r="AF750" s="217"/>
      <c r="AG750" s="217"/>
    </row>
    <row r="751" spans="1:33" s="37" customFormat="1" ht="15" hidden="1">
      <c r="A751" s="217"/>
      <c r="B751" s="217">
        <f>VLOOKUP(C751,Companies[],3,FALSE)</f>
        <v>0</v>
      </c>
      <c r="C751" s="221" t="s">
        <v>546</v>
      </c>
      <c r="D751" s="217" t="s">
        <v>300</v>
      </c>
      <c r="E751" s="217" t="s">
        <v>625</v>
      </c>
      <c r="F751" s="217"/>
      <c r="G751" s="218"/>
      <c r="H751" s="217"/>
      <c r="I751" s="217" t="s">
        <v>89</v>
      </c>
      <c r="J751" s="219">
        <v>1463460000</v>
      </c>
      <c r="K751" s="217"/>
      <c r="L751" s="217"/>
      <c r="M751" s="217"/>
      <c r="N751" s="217"/>
      <c r="O751" s="217"/>
      <c r="P751" s="217"/>
      <c r="Q751" s="217"/>
      <c r="R751" s="217"/>
      <c r="S751" s="217"/>
      <c r="T751" s="217"/>
      <c r="U751" s="217"/>
      <c r="V751" s="217"/>
      <c r="W751" s="217"/>
      <c r="X751" s="217"/>
      <c r="Y751" s="217"/>
      <c r="Z751" s="217"/>
      <c r="AA751" s="217"/>
      <c r="AB751" s="217"/>
      <c r="AC751" s="217"/>
      <c r="AD751" s="217"/>
      <c r="AE751" s="217"/>
      <c r="AF751" s="217"/>
      <c r="AG751" s="217"/>
    </row>
    <row r="752" spans="1:33" s="37" customFormat="1" ht="15" hidden="1">
      <c r="A752" s="217"/>
      <c r="B752" s="217">
        <f>VLOOKUP(C752,Companies[],3,FALSE)</f>
        <v>0</v>
      </c>
      <c r="C752" s="221" t="s">
        <v>547</v>
      </c>
      <c r="D752" s="217" t="s">
        <v>300</v>
      </c>
      <c r="E752" s="217" t="s">
        <v>625</v>
      </c>
      <c r="F752" s="217"/>
      <c r="G752" s="218"/>
      <c r="H752" s="217"/>
      <c r="I752" s="217" t="s">
        <v>89</v>
      </c>
      <c r="J752" s="219">
        <v>29346000</v>
      </c>
      <c r="K752" s="217"/>
      <c r="L752" s="217"/>
      <c r="M752" s="217"/>
      <c r="N752" s="217"/>
      <c r="O752" s="217"/>
      <c r="P752" s="217"/>
      <c r="Q752" s="217"/>
      <c r="R752" s="217"/>
      <c r="S752" s="217"/>
      <c r="T752" s="217"/>
      <c r="U752" s="217"/>
      <c r="V752" s="217"/>
      <c r="W752" s="217"/>
      <c r="X752" s="217"/>
      <c r="Y752" s="217"/>
      <c r="Z752" s="217"/>
      <c r="AA752" s="217"/>
      <c r="AB752" s="217"/>
      <c r="AC752" s="217"/>
      <c r="AD752" s="217"/>
      <c r="AE752" s="217"/>
      <c r="AF752" s="217"/>
      <c r="AG752" s="217"/>
    </row>
    <row r="753" spans="1:33" s="37" customFormat="1" ht="15" hidden="1">
      <c r="A753" s="217"/>
      <c r="B753" s="217">
        <f>VLOOKUP(C753,Companies[],3,FALSE)</f>
        <v>0</v>
      </c>
      <c r="C753" s="221" t="s">
        <v>548</v>
      </c>
      <c r="D753" s="217" t="s">
        <v>300</v>
      </c>
      <c r="E753" s="217" t="s">
        <v>625</v>
      </c>
      <c r="F753" s="217"/>
      <c r="G753" s="218"/>
      <c r="H753" s="217"/>
      <c r="I753" s="217" t="s">
        <v>89</v>
      </c>
      <c r="J753" s="219">
        <v>210300000</v>
      </c>
      <c r="K753" s="217"/>
      <c r="L753" s="217"/>
      <c r="M753" s="217"/>
      <c r="N753" s="217"/>
      <c r="O753" s="217"/>
      <c r="P753" s="217"/>
      <c r="Q753" s="217"/>
      <c r="R753" s="217"/>
      <c r="S753" s="217"/>
      <c r="T753" s="217"/>
      <c r="U753" s="217"/>
      <c r="V753" s="217"/>
      <c r="W753" s="217"/>
      <c r="X753" s="217"/>
      <c r="Y753" s="217"/>
      <c r="Z753" s="217"/>
      <c r="AA753" s="217"/>
      <c r="AB753" s="217"/>
      <c r="AC753" s="217"/>
      <c r="AD753" s="217"/>
      <c r="AE753" s="217"/>
      <c r="AF753" s="217"/>
      <c r="AG753" s="217"/>
    </row>
    <row r="754" spans="1:33" s="37" customFormat="1" ht="15" hidden="1">
      <c r="A754" s="217"/>
      <c r="B754" s="217">
        <f>VLOOKUP(C754,Companies[],3,FALSE)</f>
        <v>0</v>
      </c>
      <c r="C754" s="221" t="s">
        <v>549</v>
      </c>
      <c r="D754" s="217" t="s">
        <v>300</v>
      </c>
      <c r="E754" s="217" t="s">
        <v>625</v>
      </c>
      <c r="F754" s="217"/>
      <c r="G754" s="218"/>
      <c r="H754" s="217"/>
      <c r="I754" s="217" t="s">
        <v>89</v>
      </c>
      <c r="J754" s="219">
        <v>8094444545</v>
      </c>
      <c r="K754" s="217"/>
      <c r="L754" s="217"/>
      <c r="M754" s="217"/>
      <c r="N754" s="217"/>
      <c r="O754" s="217"/>
      <c r="P754" s="217"/>
      <c r="Q754" s="217"/>
      <c r="R754" s="217"/>
      <c r="S754" s="217"/>
      <c r="T754" s="217"/>
      <c r="U754" s="217"/>
      <c r="V754" s="217"/>
      <c r="W754" s="217"/>
      <c r="X754" s="217"/>
      <c r="Y754" s="217"/>
      <c r="Z754" s="217"/>
      <c r="AA754" s="217"/>
      <c r="AB754" s="217"/>
      <c r="AC754" s="217"/>
      <c r="AD754" s="217"/>
      <c r="AE754" s="217"/>
      <c r="AF754" s="217"/>
      <c r="AG754" s="217"/>
    </row>
    <row r="755" spans="1:33" s="37" customFormat="1" ht="15" hidden="1">
      <c r="A755" s="217"/>
      <c r="B755" s="217">
        <f>VLOOKUP(C755,Companies[],3,FALSE)</f>
        <v>0</v>
      </c>
      <c r="C755" s="221" t="s">
        <v>550</v>
      </c>
      <c r="D755" s="217" t="s">
        <v>300</v>
      </c>
      <c r="E755" s="217" t="s">
        <v>625</v>
      </c>
      <c r="F755" s="217"/>
      <c r="G755" s="218"/>
      <c r="H755" s="217"/>
      <c r="I755" s="217" t="s">
        <v>89</v>
      </c>
      <c r="J755" s="219">
        <v>79677000000</v>
      </c>
      <c r="K755" s="217"/>
      <c r="L755" s="217"/>
      <c r="M755" s="217"/>
      <c r="N755" s="217"/>
      <c r="O755" s="217"/>
      <c r="P755" s="217"/>
      <c r="Q755" s="217"/>
      <c r="R755" s="217"/>
      <c r="S755" s="217"/>
      <c r="T755" s="217"/>
      <c r="U755" s="217"/>
      <c r="V755" s="217"/>
      <c r="W755" s="217"/>
      <c r="X755" s="217"/>
      <c r="Y755" s="217"/>
      <c r="Z755" s="217"/>
      <c r="AA755" s="217"/>
      <c r="AB755" s="217"/>
      <c r="AC755" s="217"/>
      <c r="AD755" s="217"/>
      <c r="AE755" s="217"/>
      <c r="AF755" s="217"/>
      <c r="AG755" s="217"/>
    </row>
    <row r="756" spans="1:33" s="37" customFormat="1" ht="15" hidden="1">
      <c r="A756" s="217"/>
      <c r="B756" s="217">
        <f>VLOOKUP(C756,Companies[],3,FALSE)</f>
        <v>0</v>
      </c>
      <c r="C756" s="221" t="s">
        <v>555</v>
      </c>
      <c r="D756" s="217" t="s">
        <v>300</v>
      </c>
      <c r="E756" s="217" t="s">
        <v>625</v>
      </c>
      <c r="F756" s="217"/>
      <c r="G756" s="218"/>
      <c r="H756" s="217"/>
      <c r="I756" s="217" t="s">
        <v>89</v>
      </c>
      <c r="J756" s="219">
        <v>204840000</v>
      </c>
      <c r="K756" s="217"/>
      <c r="L756" s="217"/>
      <c r="M756" s="217"/>
      <c r="N756" s="217"/>
      <c r="O756" s="217"/>
      <c r="P756" s="217"/>
      <c r="Q756" s="217"/>
      <c r="R756" s="217"/>
      <c r="S756" s="217"/>
      <c r="T756" s="217"/>
      <c r="U756" s="217"/>
      <c r="V756" s="217"/>
      <c r="W756" s="217"/>
      <c r="X756" s="217"/>
      <c r="Y756" s="217"/>
      <c r="Z756" s="217"/>
      <c r="AA756" s="217"/>
      <c r="AB756" s="217"/>
      <c r="AC756" s="217"/>
      <c r="AD756" s="217"/>
      <c r="AE756" s="217"/>
      <c r="AF756" s="217"/>
      <c r="AG756" s="217"/>
    </row>
    <row r="757" spans="1:33" s="37" customFormat="1" ht="15" hidden="1">
      <c r="A757" s="217"/>
      <c r="B757" s="217">
        <f>VLOOKUP(C757,Companies[],3,FALSE)</f>
        <v>0</v>
      </c>
      <c r="C757" s="221" t="s">
        <v>556</v>
      </c>
      <c r="D757" s="217" t="s">
        <v>300</v>
      </c>
      <c r="E757" s="217" t="s">
        <v>625</v>
      </c>
      <c r="F757" s="217"/>
      <c r="G757" s="218"/>
      <c r="H757" s="217"/>
      <c r="I757" s="217" t="s">
        <v>89</v>
      </c>
      <c r="J757" s="219">
        <v>1388444400</v>
      </c>
      <c r="K757" s="217"/>
      <c r="L757" s="217"/>
      <c r="M757" s="217"/>
      <c r="N757" s="217"/>
      <c r="O757" s="217"/>
      <c r="P757" s="217"/>
      <c r="Q757" s="217"/>
      <c r="R757" s="217"/>
      <c r="S757" s="217"/>
      <c r="T757" s="217"/>
      <c r="U757" s="217"/>
      <c r="V757" s="217"/>
      <c r="W757" s="217"/>
      <c r="X757" s="217"/>
      <c r="Y757" s="217"/>
      <c r="Z757" s="217"/>
      <c r="AA757" s="217"/>
      <c r="AB757" s="217"/>
      <c r="AC757" s="217"/>
      <c r="AD757" s="217"/>
      <c r="AE757" s="217"/>
      <c r="AF757" s="217"/>
      <c r="AG757" s="217"/>
    </row>
    <row r="758" spans="1:33" s="37" customFormat="1" ht="15" hidden="1">
      <c r="A758" s="217"/>
      <c r="B758" s="217">
        <f>VLOOKUP(C758,Companies[],3,FALSE)</f>
        <v>0</v>
      </c>
      <c r="C758" s="221" t="s">
        <v>557</v>
      </c>
      <c r="D758" s="217" t="s">
        <v>300</v>
      </c>
      <c r="E758" s="217" t="s">
        <v>625</v>
      </c>
      <c r="F758" s="217"/>
      <c r="G758" s="218"/>
      <c r="H758" s="217"/>
      <c r="I758" s="217" t="s">
        <v>89</v>
      </c>
      <c r="J758" s="219">
        <v>7081020000</v>
      </c>
      <c r="K758" s="217"/>
      <c r="L758" s="217"/>
      <c r="M758" s="217"/>
      <c r="N758" s="217"/>
      <c r="O758" s="217"/>
      <c r="P758" s="217"/>
      <c r="Q758" s="217"/>
      <c r="R758" s="217"/>
      <c r="S758" s="217"/>
      <c r="T758" s="217"/>
      <c r="U758" s="217"/>
      <c r="V758" s="217"/>
      <c r="W758" s="217"/>
      <c r="X758" s="217"/>
      <c r="Y758" s="217"/>
      <c r="Z758" s="217"/>
      <c r="AA758" s="217"/>
      <c r="AB758" s="217"/>
      <c r="AC758" s="217"/>
      <c r="AD758" s="217"/>
      <c r="AE758" s="217"/>
      <c r="AF758" s="217"/>
      <c r="AG758" s="217"/>
    </row>
    <row r="759" spans="1:33" s="37" customFormat="1" ht="15" hidden="1">
      <c r="A759" s="217"/>
      <c r="B759" s="217">
        <f>VLOOKUP(C759,Companies[],3,FALSE)</f>
        <v>0</v>
      </c>
      <c r="C759" s="221" t="s">
        <v>562</v>
      </c>
      <c r="D759" s="217" t="s">
        <v>300</v>
      </c>
      <c r="E759" s="217" t="s">
        <v>625</v>
      </c>
      <c r="F759" s="217"/>
      <c r="G759" s="218"/>
      <c r="H759" s="217"/>
      <c r="I759" s="217" t="s">
        <v>89</v>
      </c>
      <c r="J759" s="219">
        <v>468660000</v>
      </c>
      <c r="K759" s="217"/>
      <c r="L759" s="217"/>
      <c r="M759" s="217"/>
      <c r="N759" s="217"/>
      <c r="O759" s="217"/>
      <c r="P759" s="217"/>
      <c r="Q759" s="217"/>
      <c r="R759" s="217"/>
      <c r="S759" s="217"/>
      <c r="T759" s="217"/>
      <c r="U759" s="217"/>
      <c r="V759" s="217"/>
      <c r="W759" s="217"/>
      <c r="X759" s="217"/>
      <c r="Y759" s="217"/>
      <c r="Z759" s="217"/>
      <c r="AA759" s="217"/>
      <c r="AB759" s="217"/>
      <c r="AC759" s="217"/>
      <c r="AD759" s="217"/>
      <c r="AE759" s="217"/>
      <c r="AF759" s="217"/>
      <c r="AG759" s="217"/>
    </row>
    <row r="760" spans="1:33" s="37" customFormat="1" ht="15" hidden="1">
      <c r="A760" s="217"/>
      <c r="B760" s="217">
        <f>VLOOKUP(C760,Companies[],3,FALSE)</f>
        <v>0</v>
      </c>
      <c r="C760" s="221" t="s">
        <v>448</v>
      </c>
      <c r="D760" s="217" t="s">
        <v>300</v>
      </c>
      <c r="E760" s="217" t="s">
        <v>625</v>
      </c>
      <c r="F760" s="217"/>
      <c r="G760" s="218"/>
      <c r="H760" s="217"/>
      <c r="I760" s="217" t="s">
        <v>185</v>
      </c>
      <c r="J760" s="219">
        <v>7063</v>
      </c>
      <c r="K760" s="217"/>
      <c r="L760" s="217"/>
      <c r="M760" s="217"/>
      <c r="N760" s="217"/>
      <c r="O760" s="217"/>
      <c r="P760" s="217"/>
      <c r="Q760" s="217"/>
      <c r="R760" s="217"/>
      <c r="S760" s="217"/>
      <c r="T760" s="217"/>
      <c r="U760" s="217"/>
      <c r="V760" s="217"/>
      <c r="W760" s="217"/>
      <c r="X760" s="217"/>
      <c r="Y760" s="217"/>
      <c r="Z760" s="217"/>
      <c r="AA760" s="217"/>
      <c r="AB760" s="217"/>
      <c r="AC760" s="217"/>
      <c r="AD760" s="217"/>
      <c r="AE760" s="217"/>
      <c r="AF760" s="217"/>
      <c r="AG760" s="217"/>
    </row>
    <row r="761" spans="1:33" s="37" customFormat="1" ht="15" hidden="1">
      <c r="A761" s="217"/>
      <c r="B761" s="217">
        <f>VLOOKUP(C761,Companies[],3,FALSE)</f>
        <v>0</v>
      </c>
      <c r="C761" s="221" t="s">
        <v>458</v>
      </c>
      <c r="D761" s="217" t="s">
        <v>300</v>
      </c>
      <c r="E761" s="217" t="s">
        <v>625</v>
      </c>
      <c r="F761" s="217"/>
      <c r="G761" s="218"/>
      <c r="H761" s="217"/>
      <c r="I761" s="217" t="s">
        <v>185</v>
      </c>
      <c r="J761" s="219">
        <v>11935</v>
      </c>
      <c r="K761" s="217"/>
      <c r="L761" s="217"/>
      <c r="M761" s="217"/>
      <c r="N761" s="217"/>
      <c r="O761" s="217"/>
      <c r="P761" s="217"/>
      <c r="Q761" s="217"/>
      <c r="R761" s="217"/>
      <c r="S761" s="217"/>
      <c r="T761" s="217"/>
      <c r="U761" s="217"/>
      <c r="V761" s="217"/>
      <c r="W761" s="217"/>
      <c r="X761" s="217"/>
      <c r="Y761" s="217"/>
      <c r="Z761" s="217"/>
      <c r="AA761" s="217"/>
      <c r="AB761" s="217"/>
      <c r="AC761" s="217"/>
      <c r="AD761" s="217"/>
      <c r="AE761" s="217"/>
      <c r="AF761" s="217"/>
      <c r="AG761" s="217"/>
    </row>
    <row r="762" spans="1:33" s="37" customFormat="1" ht="15" hidden="1">
      <c r="A762" s="217"/>
      <c r="B762" s="217">
        <f>VLOOKUP(C762,Companies[],3,FALSE)</f>
        <v>0</v>
      </c>
      <c r="C762" s="221" t="s">
        <v>467</v>
      </c>
      <c r="D762" s="217" t="s">
        <v>300</v>
      </c>
      <c r="E762" s="217" t="s">
        <v>625</v>
      </c>
      <c r="F762" s="217"/>
      <c r="G762" s="218"/>
      <c r="H762" s="217"/>
      <c r="I762" s="217" t="s">
        <v>185</v>
      </c>
      <c r="J762" s="219">
        <v>93345</v>
      </c>
      <c r="K762" s="217"/>
      <c r="L762" s="217"/>
      <c r="M762" s="217"/>
      <c r="N762" s="217"/>
      <c r="O762" s="217"/>
      <c r="P762" s="217"/>
      <c r="Q762" s="217"/>
      <c r="R762" s="217"/>
      <c r="S762" s="217"/>
      <c r="T762" s="217"/>
      <c r="U762" s="217"/>
      <c r="V762" s="217"/>
      <c r="W762" s="217"/>
      <c r="X762" s="217"/>
      <c r="Y762" s="217"/>
      <c r="Z762" s="217"/>
      <c r="AA762" s="217"/>
      <c r="AB762" s="217"/>
      <c r="AC762" s="217"/>
      <c r="AD762" s="217"/>
      <c r="AE762" s="217"/>
      <c r="AF762" s="217"/>
      <c r="AG762" s="217"/>
    </row>
    <row r="763" spans="1:33" s="37" customFormat="1" ht="15" hidden="1">
      <c r="A763" s="217"/>
      <c r="B763" s="217">
        <f>VLOOKUP(C763,Companies[],3,FALSE)</f>
        <v>0</v>
      </c>
      <c r="C763" s="221" t="s">
        <v>486</v>
      </c>
      <c r="D763" s="217" t="s">
        <v>300</v>
      </c>
      <c r="E763" s="217" t="s">
        <v>625</v>
      </c>
      <c r="F763" s="217"/>
      <c r="G763" s="218"/>
      <c r="H763" s="217"/>
      <c r="I763" s="217" t="s">
        <v>185</v>
      </c>
      <c r="J763" s="219">
        <v>39784</v>
      </c>
      <c r="K763" s="217"/>
      <c r="L763" s="217"/>
      <c r="M763" s="217"/>
      <c r="N763" s="217"/>
      <c r="O763" s="217"/>
      <c r="P763" s="217"/>
      <c r="Q763" s="217"/>
      <c r="R763" s="217"/>
      <c r="S763" s="217"/>
      <c r="T763" s="217"/>
      <c r="U763" s="217"/>
      <c r="V763" s="217"/>
      <c r="W763" s="217"/>
      <c r="X763" s="217"/>
      <c r="Y763" s="217"/>
      <c r="Z763" s="217"/>
      <c r="AA763" s="217"/>
      <c r="AB763" s="217"/>
      <c r="AC763" s="217"/>
      <c r="AD763" s="217"/>
      <c r="AE763" s="217"/>
      <c r="AF763" s="217"/>
      <c r="AG763" s="217"/>
    </row>
    <row r="764" spans="1:33" s="37" customFormat="1" ht="15" hidden="1">
      <c r="A764" s="217"/>
      <c r="B764" s="217">
        <f>VLOOKUP(C764,Companies[],3,FALSE)</f>
        <v>0</v>
      </c>
      <c r="C764" s="221" t="s">
        <v>494</v>
      </c>
      <c r="D764" s="217" t="s">
        <v>300</v>
      </c>
      <c r="E764" s="217" t="s">
        <v>625</v>
      </c>
      <c r="F764" s="217"/>
      <c r="G764" s="218"/>
      <c r="H764" s="217"/>
      <c r="I764" s="217" t="s">
        <v>185</v>
      </c>
      <c r="J764" s="219">
        <v>18493</v>
      </c>
      <c r="K764" s="217"/>
      <c r="L764" s="217"/>
      <c r="M764" s="217"/>
      <c r="N764" s="217"/>
      <c r="O764" s="217"/>
      <c r="P764" s="217"/>
      <c r="Q764" s="217"/>
      <c r="R764" s="217"/>
      <c r="S764" s="217"/>
      <c r="T764" s="217"/>
      <c r="U764" s="217"/>
      <c r="V764" s="217"/>
      <c r="W764" s="217"/>
      <c r="X764" s="217"/>
      <c r="Y764" s="217"/>
      <c r="Z764" s="217"/>
      <c r="AA764" s="217"/>
      <c r="AB764" s="217"/>
      <c r="AC764" s="217"/>
      <c r="AD764" s="217"/>
      <c r="AE764" s="217"/>
      <c r="AF764" s="217"/>
      <c r="AG764" s="217"/>
    </row>
    <row r="765" spans="1:33" s="37" customFormat="1" ht="15" hidden="1">
      <c r="A765" s="217"/>
      <c r="B765" s="217">
        <f>VLOOKUP(C765,Companies[],3,FALSE)</f>
        <v>0</v>
      </c>
      <c r="C765" s="221" t="s">
        <v>503</v>
      </c>
      <c r="D765" s="217" t="s">
        <v>300</v>
      </c>
      <c r="E765" s="217" t="s">
        <v>625</v>
      </c>
      <c r="F765" s="217"/>
      <c r="G765" s="218"/>
      <c r="H765" s="217"/>
      <c r="I765" s="217" t="s">
        <v>185</v>
      </c>
      <c r="J765" s="219">
        <v>19460</v>
      </c>
      <c r="K765" s="217"/>
      <c r="L765" s="217"/>
      <c r="M765" s="217"/>
      <c r="N765" s="217"/>
      <c r="O765" s="217"/>
      <c r="P765" s="217"/>
      <c r="Q765" s="217"/>
      <c r="R765" s="217"/>
      <c r="S765" s="217"/>
      <c r="T765" s="217"/>
      <c r="U765" s="217"/>
      <c r="V765" s="217"/>
      <c r="W765" s="217"/>
      <c r="X765" s="217"/>
      <c r="Y765" s="217"/>
      <c r="Z765" s="217"/>
      <c r="AA765" s="217"/>
      <c r="AB765" s="217"/>
      <c r="AC765" s="217"/>
      <c r="AD765" s="217"/>
      <c r="AE765" s="217"/>
      <c r="AF765" s="217"/>
      <c r="AG765" s="217"/>
    </row>
    <row r="766" spans="1:33" s="37" customFormat="1" ht="15" hidden="1">
      <c r="A766" s="217"/>
      <c r="B766" s="217">
        <f>VLOOKUP(C766,Companies[],3,FALSE)</f>
        <v>0</v>
      </c>
      <c r="C766" s="221" t="s">
        <v>518</v>
      </c>
      <c r="D766" s="217" t="s">
        <v>300</v>
      </c>
      <c r="E766" s="217" t="s">
        <v>625</v>
      </c>
      <c r="F766" s="217"/>
      <c r="G766" s="218"/>
      <c r="H766" s="217"/>
      <c r="I766" s="217" t="s">
        <v>185</v>
      </c>
      <c r="J766" s="219">
        <v>81520</v>
      </c>
      <c r="K766" s="217"/>
      <c r="L766" s="217"/>
      <c r="M766" s="217"/>
      <c r="N766" s="217"/>
      <c r="O766" s="217"/>
      <c r="P766" s="217"/>
      <c r="Q766" s="217"/>
      <c r="R766" s="217"/>
      <c r="S766" s="217"/>
      <c r="T766" s="217"/>
      <c r="U766" s="217"/>
      <c r="V766" s="217"/>
      <c r="W766" s="217"/>
      <c r="X766" s="217"/>
      <c r="Y766" s="217"/>
      <c r="Z766" s="217"/>
      <c r="AA766" s="217"/>
      <c r="AB766" s="217"/>
      <c r="AC766" s="217"/>
      <c r="AD766" s="217"/>
      <c r="AE766" s="217"/>
      <c r="AF766" s="217"/>
      <c r="AG766" s="217"/>
    </row>
    <row r="767" spans="1:33" s="37" customFormat="1" ht="15" hidden="1">
      <c r="A767" s="217"/>
      <c r="B767" s="217">
        <f>VLOOKUP(C767,Companies[],3,FALSE)</f>
        <v>0</v>
      </c>
      <c r="C767" s="221" t="s">
        <v>524</v>
      </c>
      <c r="D767" s="217" t="s">
        <v>300</v>
      </c>
      <c r="E767" s="217" t="s">
        <v>625</v>
      </c>
      <c r="F767" s="217"/>
      <c r="G767" s="218"/>
      <c r="H767" s="217"/>
      <c r="I767" s="217" t="s">
        <v>185</v>
      </c>
      <c r="J767" s="219">
        <v>39437</v>
      </c>
      <c r="K767" s="217"/>
      <c r="L767" s="217"/>
      <c r="M767" s="217"/>
      <c r="N767" s="217"/>
      <c r="O767" s="217"/>
      <c r="P767" s="217"/>
      <c r="Q767" s="217"/>
      <c r="R767" s="217"/>
      <c r="S767" s="217"/>
      <c r="T767" s="217"/>
      <c r="U767" s="217"/>
      <c r="V767" s="217"/>
      <c r="W767" s="217"/>
      <c r="X767" s="217"/>
      <c r="Y767" s="217"/>
      <c r="Z767" s="217"/>
      <c r="AA767" s="217"/>
      <c r="AB767" s="217"/>
      <c r="AC767" s="217"/>
      <c r="AD767" s="217"/>
      <c r="AE767" s="217"/>
      <c r="AF767" s="217"/>
      <c r="AG767" s="217"/>
    </row>
    <row r="768" spans="1:33" s="37" customFormat="1" ht="15" hidden="1">
      <c r="A768" s="217"/>
      <c r="B768" s="217">
        <f>VLOOKUP(C768,Companies[],3,FALSE)</f>
        <v>0</v>
      </c>
      <c r="C768" s="221" t="s">
        <v>534</v>
      </c>
      <c r="D768" s="217" t="s">
        <v>300</v>
      </c>
      <c r="E768" s="217" t="s">
        <v>625</v>
      </c>
      <c r="F768" s="217"/>
      <c r="G768" s="218"/>
      <c r="H768" s="217"/>
      <c r="I768" s="217" t="s">
        <v>185</v>
      </c>
      <c r="J768" s="219">
        <v>4965</v>
      </c>
      <c r="K768" s="217"/>
      <c r="L768" s="217"/>
      <c r="M768" s="217"/>
      <c r="N768" s="217"/>
      <c r="O768" s="217"/>
      <c r="P768" s="217"/>
      <c r="Q768" s="217"/>
      <c r="R768" s="217"/>
      <c r="S768" s="217"/>
      <c r="T768" s="217"/>
      <c r="U768" s="217"/>
      <c r="V768" s="217"/>
      <c r="W768" s="217"/>
      <c r="X768" s="217"/>
      <c r="Y768" s="217"/>
      <c r="Z768" s="217"/>
      <c r="AA768" s="217"/>
      <c r="AB768" s="217"/>
      <c r="AC768" s="217"/>
      <c r="AD768" s="217"/>
      <c r="AE768" s="217"/>
      <c r="AF768" s="217"/>
      <c r="AG768" s="217"/>
    </row>
    <row r="769" spans="1:33" s="37" customFormat="1" ht="15" hidden="1">
      <c r="A769" s="217"/>
      <c r="B769" s="217">
        <f>VLOOKUP(C769,Companies[],3,FALSE)</f>
        <v>0</v>
      </c>
      <c r="C769" s="221" t="s">
        <v>543</v>
      </c>
      <c r="D769" s="217" t="s">
        <v>300</v>
      </c>
      <c r="E769" s="217" t="s">
        <v>625</v>
      </c>
      <c r="F769" s="217"/>
      <c r="G769" s="218"/>
      <c r="H769" s="217"/>
      <c r="I769" s="217" t="s">
        <v>185</v>
      </c>
      <c r="J769" s="219">
        <v>314216</v>
      </c>
      <c r="K769" s="217"/>
      <c r="L769" s="217"/>
      <c r="M769" s="217"/>
      <c r="N769" s="217"/>
      <c r="O769" s="217"/>
      <c r="P769" s="217"/>
      <c r="Q769" s="217"/>
      <c r="R769" s="217"/>
      <c r="S769" s="217"/>
      <c r="T769" s="217"/>
      <c r="U769" s="217"/>
      <c r="V769" s="217"/>
      <c r="W769" s="217"/>
      <c r="X769" s="217"/>
      <c r="Y769" s="217"/>
      <c r="Z769" s="217"/>
      <c r="AA769" s="217"/>
      <c r="AB769" s="217"/>
      <c r="AC769" s="217"/>
      <c r="AD769" s="217"/>
      <c r="AE769" s="217"/>
      <c r="AF769" s="217"/>
      <c r="AG769" s="217"/>
    </row>
    <row r="770" spans="1:33" s="37" customFormat="1" ht="15" hidden="1">
      <c r="A770" s="217"/>
      <c r="B770" s="217">
        <f>VLOOKUP(C770,Companies[],3,FALSE)</f>
        <v>0</v>
      </c>
      <c r="C770" s="221" t="s">
        <v>549</v>
      </c>
      <c r="D770" s="217" t="s">
        <v>300</v>
      </c>
      <c r="E770" s="217" t="s">
        <v>625</v>
      </c>
      <c r="F770" s="217"/>
      <c r="G770" s="218"/>
      <c r="H770" s="217"/>
      <c r="I770" s="217" t="s">
        <v>185</v>
      </c>
      <c r="J770" s="219">
        <v>567275</v>
      </c>
      <c r="K770" s="217"/>
      <c r="L770" s="217"/>
      <c r="M770" s="217"/>
      <c r="N770" s="217"/>
      <c r="O770" s="217"/>
      <c r="P770" s="217"/>
      <c r="Q770" s="217"/>
      <c r="R770" s="217"/>
      <c r="S770" s="217"/>
      <c r="T770" s="217"/>
      <c r="U770" s="217"/>
      <c r="V770" s="217"/>
      <c r="W770" s="217"/>
      <c r="X770" s="217"/>
      <c r="Y770" s="217"/>
      <c r="Z770" s="217"/>
      <c r="AA770" s="217"/>
      <c r="AB770" s="217"/>
      <c r="AC770" s="217"/>
      <c r="AD770" s="217"/>
      <c r="AE770" s="217"/>
      <c r="AF770" s="217"/>
      <c r="AG770" s="217"/>
    </row>
    <row r="771" spans="1:33" s="37" customFormat="1" ht="15" hidden="1">
      <c r="A771" s="217"/>
      <c r="B771" s="217">
        <f>VLOOKUP(C771,Companies[],3,FALSE)</f>
        <v>0</v>
      </c>
      <c r="C771" s="221" t="s">
        <v>430</v>
      </c>
      <c r="D771" s="217" t="s">
        <v>302</v>
      </c>
      <c r="E771" s="217" t="s">
        <v>609</v>
      </c>
      <c r="F771" s="217"/>
      <c r="G771" s="218"/>
      <c r="H771" s="217"/>
      <c r="I771" s="217" t="s">
        <v>89</v>
      </c>
      <c r="J771" s="219">
        <v>256987773656</v>
      </c>
      <c r="K771" s="217"/>
      <c r="L771" s="217"/>
      <c r="M771" s="217"/>
      <c r="N771" s="217"/>
      <c r="O771" s="217"/>
      <c r="P771" s="217"/>
      <c r="Q771" s="217"/>
      <c r="R771" s="217"/>
      <c r="S771" s="217"/>
      <c r="T771" s="217"/>
      <c r="U771" s="217"/>
      <c r="V771" s="217"/>
      <c r="W771" s="217"/>
      <c r="X771" s="217"/>
      <c r="Y771" s="217"/>
      <c r="Z771" s="217"/>
      <c r="AA771" s="217"/>
      <c r="AB771" s="217"/>
      <c r="AC771" s="217"/>
      <c r="AD771" s="217"/>
      <c r="AE771" s="217"/>
      <c r="AF771" s="217"/>
      <c r="AG771" s="217"/>
    </row>
    <row r="772" spans="1:33" s="37" customFormat="1" ht="15" hidden="1">
      <c r="A772" s="217"/>
      <c r="B772" s="217">
        <f>VLOOKUP(C772,Companies[],3,FALSE)</f>
        <v>0</v>
      </c>
      <c r="C772" s="221" t="s">
        <v>436</v>
      </c>
      <c r="D772" s="217" t="s">
        <v>302</v>
      </c>
      <c r="E772" s="217" t="s">
        <v>609</v>
      </c>
      <c r="F772" s="217"/>
      <c r="G772" s="218"/>
      <c r="H772" s="217"/>
      <c r="I772" s="217" t="s">
        <v>89</v>
      </c>
      <c r="J772" s="219">
        <v>29623536</v>
      </c>
      <c r="K772" s="217"/>
      <c r="L772" s="217"/>
      <c r="M772" s="217"/>
      <c r="N772" s="217"/>
      <c r="O772" s="217"/>
      <c r="P772" s="217"/>
      <c r="Q772" s="217"/>
      <c r="R772" s="217"/>
      <c r="S772" s="217"/>
      <c r="T772" s="217"/>
      <c r="U772" s="217"/>
      <c r="V772" s="217"/>
      <c r="W772" s="217"/>
      <c r="X772" s="217"/>
      <c r="Y772" s="217"/>
      <c r="Z772" s="217"/>
      <c r="AA772" s="217"/>
      <c r="AB772" s="217"/>
      <c r="AC772" s="217"/>
      <c r="AD772" s="217"/>
      <c r="AE772" s="217"/>
      <c r="AF772" s="217"/>
      <c r="AG772" s="217"/>
    </row>
    <row r="773" spans="1:33" s="37" customFormat="1" ht="15" hidden="1">
      <c r="A773" s="217"/>
      <c r="B773" s="217">
        <f>VLOOKUP(C773,Companies[],3,FALSE)</f>
        <v>0</v>
      </c>
      <c r="C773" s="221" t="s">
        <v>440</v>
      </c>
      <c r="D773" s="217" t="s">
        <v>302</v>
      </c>
      <c r="E773" s="217" t="s">
        <v>609</v>
      </c>
      <c r="F773" s="217"/>
      <c r="G773" s="218"/>
      <c r="H773" s="217"/>
      <c r="I773" s="217" t="s">
        <v>89</v>
      </c>
      <c r="J773" s="219">
        <v>25095014123</v>
      </c>
      <c r="K773" s="217"/>
      <c r="L773" s="217"/>
      <c r="M773" s="217"/>
      <c r="N773" s="217"/>
      <c r="O773" s="217"/>
      <c r="P773" s="217"/>
      <c r="Q773" s="217"/>
      <c r="R773" s="217"/>
      <c r="S773" s="217"/>
      <c r="T773" s="217"/>
      <c r="U773" s="217"/>
      <c r="V773" s="217"/>
      <c r="W773" s="217"/>
      <c r="X773" s="217"/>
      <c r="Y773" s="217"/>
      <c r="Z773" s="217"/>
      <c r="AA773" s="217"/>
      <c r="AB773" s="217"/>
      <c r="AC773" s="217"/>
      <c r="AD773" s="217"/>
      <c r="AE773" s="217"/>
      <c r="AF773" s="217"/>
      <c r="AG773" s="217"/>
    </row>
    <row r="774" spans="1:33" s="37" customFormat="1" ht="15" hidden="1">
      <c r="A774" s="217"/>
      <c r="B774" s="217">
        <f>VLOOKUP(C774,Companies[],3,FALSE)</f>
        <v>0</v>
      </c>
      <c r="C774" s="221" t="s">
        <v>444</v>
      </c>
      <c r="D774" s="217" t="s">
        <v>302</v>
      </c>
      <c r="E774" s="217" t="s">
        <v>609</v>
      </c>
      <c r="F774" s="217"/>
      <c r="G774" s="218"/>
      <c r="H774" s="217"/>
      <c r="I774" s="217" t="s">
        <v>89</v>
      </c>
      <c r="J774" s="219">
        <v>16683500</v>
      </c>
      <c r="K774" s="217"/>
      <c r="L774" s="217"/>
      <c r="M774" s="217"/>
      <c r="N774" s="217"/>
      <c r="O774" s="217"/>
      <c r="P774" s="217"/>
      <c r="Q774" s="217"/>
      <c r="R774" s="217"/>
      <c r="S774" s="217"/>
      <c r="T774" s="217"/>
      <c r="U774" s="217"/>
      <c r="V774" s="217"/>
      <c r="W774" s="217"/>
      <c r="X774" s="217"/>
      <c r="Y774" s="217"/>
      <c r="Z774" s="217"/>
      <c r="AA774" s="217"/>
      <c r="AB774" s="217"/>
      <c r="AC774" s="217"/>
      <c r="AD774" s="217"/>
      <c r="AE774" s="217"/>
      <c r="AF774" s="217"/>
      <c r="AG774" s="217"/>
    </row>
    <row r="775" spans="1:33" s="37" customFormat="1" ht="15" hidden="1">
      <c r="A775" s="217"/>
      <c r="B775" s="217">
        <f>VLOOKUP(C775,Companies[],3,FALSE)</f>
        <v>0</v>
      </c>
      <c r="C775" s="221" t="s">
        <v>452</v>
      </c>
      <c r="D775" s="217" t="s">
        <v>302</v>
      </c>
      <c r="E775" s="217" t="s">
        <v>609</v>
      </c>
      <c r="F775" s="217"/>
      <c r="G775" s="218"/>
      <c r="H775" s="217"/>
      <c r="I775" s="217" t="s">
        <v>89</v>
      </c>
      <c r="J775" s="219">
        <v>294533590</v>
      </c>
      <c r="K775" s="217"/>
      <c r="L775" s="217"/>
      <c r="M775" s="217"/>
      <c r="N775" s="217"/>
      <c r="O775" s="217"/>
      <c r="P775" s="217"/>
      <c r="Q775" s="217"/>
      <c r="R775" s="217"/>
      <c r="S775" s="217"/>
      <c r="T775" s="217"/>
      <c r="U775" s="217"/>
      <c r="V775" s="217"/>
      <c r="W775" s="217"/>
      <c r="X775" s="217"/>
      <c r="Y775" s="217"/>
      <c r="Z775" s="217"/>
      <c r="AA775" s="217"/>
      <c r="AB775" s="217"/>
      <c r="AC775" s="217"/>
      <c r="AD775" s="217"/>
      <c r="AE775" s="217"/>
      <c r="AF775" s="217"/>
      <c r="AG775" s="217"/>
    </row>
    <row r="776" spans="1:33" s="37" customFormat="1" ht="15" hidden="1">
      <c r="A776" s="217"/>
      <c r="B776" s="217">
        <f>VLOOKUP(C776,Companies[],3,FALSE)</f>
        <v>0</v>
      </c>
      <c r="C776" s="221" t="s">
        <v>454</v>
      </c>
      <c r="D776" s="217" t="s">
        <v>302</v>
      </c>
      <c r="E776" s="217" t="s">
        <v>609</v>
      </c>
      <c r="F776" s="217"/>
      <c r="G776" s="218"/>
      <c r="H776" s="217"/>
      <c r="I776" s="217" t="s">
        <v>89</v>
      </c>
      <c r="J776" s="219">
        <v>90761895</v>
      </c>
      <c r="K776" s="217"/>
      <c r="L776" s="217"/>
      <c r="M776" s="217"/>
      <c r="N776" s="217"/>
      <c r="O776" s="217"/>
      <c r="P776" s="217"/>
      <c r="Q776" s="217"/>
      <c r="R776" s="217"/>
      <c r="S776" s="217"/>
      <c r="T776" s="217"/>
      <c r="U776" s="217"/>
      <c r="V776" s="217"/>
      <c r="W776" s="217"/>
      <c r="X776" s="217"/>
      <c r="Y776" s="217"/>
      <c r="Z776" s="217"/>
      <c r="AA776" s="217"/>
      <c r="AB776" s="217"/>
      <c r="AC776" s="217"/>
      <c r="AD776" s="217"/>
      <c r="AE776" s="217"/>
      <c r="AF776" s="217"/>
      <c r="AG776" s="217"/>
    </row>
    <row r="777" spans="1:33" s="37" customFormat="1" ht="15" hidden="1">
      <c r="A777" s="217"/>
      <c r="B777" s="217">
        <f>VLOOKUP(C777,Companies[],3,FALSE)</f>
        <v>0</v>
      </c>
      <c r="C777" s="221" t="s">
        <v>458</v>
      </c>
      <c r="D777" s="217" t="s">
        <v>302</v>
      </c>
      <c r="E777" s="217" t="s">
        <v>609</v>
      </c>
      <c r="F777" s="217"/>
      <c r="G777" s="218"/>
      <c r="H777" s="217"/>
      <c r="I777" s="217" t="s">
        <v>89</v>
      </c>
      <c r="J777" s="219">
        <v>3726298091</v>
      </c>
      <c r="K777" s="217"/>
      <c r="L777" s="217"/>
      <c r="M777" s="217"/>
      <c r="N777" s="217"/>
      <c r="O777" s="217"/>
      <c r="P777" s="217"/>
      <c r="Q777" s="217"/>
      <c r="R777" s="217"/>
      <c r="S777" s="217"/>
      <c r="T777" s="217"/>
      <c r="U777" s="217"/>
      <c r="V777" s="217"/>
      <c r="W777" s="217"/>
      <c r="X777" s="217"/>
      <c r="Y777" s="217"/>
      <c r="Z777" s="217"/>
      <c r="AA777" s="217"/>
      <c r="AB777" s="217"/>
      <c r="AC777" s="217"/>
      <c r="AD777" s="217"/>
      <c r="AE777" s="217"/>
      <c r="AF777" s="217"/>
      <c r="AG777" s="217"/>
    </row>
    <row r="778" spans="1:33" s="37" customFormat="1" ht="15" hidden="1">
      <c r="A778" s="217"/>
      <c r="B778" s="217">
        <f>VLOOKUP(C778,Companies[],3,FALSE)</f>
        <v>0</v>
      </c>
      <c r="C778" s="221" t="s">
        <v>461</v>
      </c>
      <c r="D778" s="217" t="s">
        <v>302</v>
      </c>
      <c r="E778" s="217" t="s">
        <v>609</v>
      </c>
      <c r="F778" s="217"/>
      <c r="G778" s="218"/>
      <c r="H778" s="217"/>
      <c r="I778" s="217" t="s">
        <v>89</v>
      </c>
      <c r="J778" s="219">
        <v>185768297704</v>
      </c>
      <c r="K778" s="217"/>
      <c r="L778" s="217"/>
      <c r="M778" s="217"/>
      <c r="N778" s="217"/>
      <c r="O778" s="217"/>
      <c r="P778" s="217"/>
      <c r="Q778" s="217"/>
      <c r="R778" s="217"/>
      <c r="S778" s="217"/>
      <c r="T778" s="217"/>
      <c r="U778" s="217"/>
      <c r="V778" s="217"/>
      <c r="W778" s="217"/>
      <c r="X778" s="217"/>
      <c r="Y778" s="217"/>
      <c r="Z778" s="217"/>
      <c r="AA778" s="217"/>
      <c r="AB778" s="217"/>
      <c r="AC778" s="217"/>
      <c r="AD778" s="217"/>
      <c r="AE778" s="217"/>
      <c r="AF778" s="217"/>
      <c r="AG778" s="217"/>
    </row>
    <row r="779" spans="1:33" s="37" customFormat="1" ht="15" hidden="1">
      <c r="A779" s="217"/>
      <c r="B779" s="217">
        <f>VLOOKUP(C779,Companies[],3,FALSE)</f>
        <v>0</v>
      </c>
      <c r="C779" s="221" t="s">
        <v>464</v>
      </c>
      <c r="D779" s="217" t="s">
        <v>302</v>
      </c>
      <c r="E779" s="217" t="s">
        <v>609</v>
      </c>
      <c r="F779" s="217"/>
      <c r="G779" s="218"/>
      <c r="H779" s="217"/>
      <c r="I779" s="217" t="s">
        <v>89</v>
      </c>
      <c r="J779" s="219">
        <v>62117851</v>
      </c>
      <c r="K779" s="217"/>
      <c r="L779" s="217"/>
      <c r="M779" s="217"/>
      <c r="N779" s="217"/>
      <c r="O779" s="217"/>
      <c r="P779" s="217"/>
      <c r="Q779" s="217"/>
      <c r="R779" s="217"/>
      <c r="S779" s="217"/>
      <c r="T779" s="217"/>
      <c r="U779" s="217"/>
      <c r="V779" s="217"/>
      <c r="W779" s="217"/>
      <c r="X779" s="217"/>
      <c r="Y779" s="217"/>
      <c r="Z779" s="217"/>
      <c r="AA779" s="217"/>
      <c r="AB779" s="217"/>
      <c r="AC779" s="217"/>
      <c r="AD779" s="217"/>
      <c r="AE779" s="217"/>
      <c r="AF779" s="217"/>
      <c r="AG779" s="217"/>
    </row>
    <row r="780" spans="1:33" s="37" customFormat="1" ht="15" hidden="1">
      <c r="A780" s="217"/>
      <c r="B780" s="217">
        <f>VLOOKUP(C780,Companies[],3,FALSE)</f>
        <v>0</v>
      </c>
      <c r="C780" s="221" t="s">
        <v>465</v>
      </c>
      <c r="D780" s="217" t="s">
        <v>302</v>
      </c>
      <c r="E780" s="217" t="s">
        <v>609</v>
      </c>
      <c r="F780" s="217"/>
      <c r="G780" s="218"/>
      <c r="H780" s="217"/>
      <c r="I780" s="217" t="s">
        <v>89</v>
      </c>
      <c r="J780" s="219">
        <v>197036991</v>
      </c>
      <c r="K780" s="217"/>
      <c r="L780" s="217"/>
      <c r="M780" s="217"/>
      <c r="N780" s="217"/>
      <c r="O780" s="217"/>
      <c r="P780" s="217"/>
      <c r="Q780" s="217"/>
      <c r="R780" s="217"/>
      <c r="S780" s="217"/>
      <c r="T780" s="217"/>
      <c r="U780" s="217"/>
      <c r="V780" s="217"/>
      <c r="W780" s="217"/>
      <c r="X780" s="217"/>
      <c r="Y780" s="217"/>
      <c r="Z780" s="217"/>
      <c r="AA780" s="217"/>
      <c r="AB780" s="217"/>
      <c r="AC780" s="217"/>
      <c r="AD780" s="217"/>
      <c r="AE780" s="217"/>
      <c r="AF780" s="217"/>
      <c r="AG780" s="217"/>
    </row>
    <row r="781" spans="1:33" s="37" customFormat="1" ht="15" hidden="1">
      <c r="A781" s="217"/>
      <c r="B781" s="217">
        <f>VLOOKUP(C781,Companies[],3,FALSE)</f>
        <v>0</v>
      </c>
      <c r="C781" s="221" t="s">
        <v>467</v>
      </c>
      <c r="D781" s="217" t="s">
        <v>302</v>
      </c>
      <c r="E781" s="217" t="s">
        <v>609</v>
      </c>
      <c r="F781" s="217"/>
      <c r="G781" s="218"/>
      <c r="H781" s="217"/>
      <c r="I781" s="217" t="s">
        <v>89</v>
      </c>
      <c r="J781" s="219">
        <v>5653790000</v>
      </c>
      <c r="K781" s="217"/>
      <c r="L781" s="217"/>
      <c r="M781" s="217"/>
      <c r="N781" s="217"/>
      <c r="O781" s="217"/>
      <c r="P781" s="217"/>
      <c r="Q781" s="217"/>
      <c r="R781" s="217"/>
      <c r="S781" s="217"/>
      <c r="T781" s="217"/>
      <c r="U781" s="217"/>
      <c r="V781" s="217"/>
      <c r="W781" s="217"/>
      <c r="X781" s="217"/>
      <c r="Y781" s="217"/>
      <c r="Z781" s="217"/>
      <c r="AA781" s="217"/>
      <c r="AB781" s="217"/>
      <c r="AC781" s="217"/>
      <c r="AD781" s="217"/>
      <c r="AE781" s="217"/>
      <c r="AF781" s="217"/>
      <c r="AG781" s="217"/>
    </row>
    <row r="782" spans="1:33" s="37" customFormat="1" ht="15" hidden="1">
      <c r="A782" s="217"/>
      <c r="B782" s="217">
        <f>VLOOKUP(C782,Companies[],3,FALSE)</f>
        <v>0</v>
      </c>
      <c r="C782" s="221" t="s">
        <v>470</v>
      </c>
      <c r="D782" s="217" t="s">
        <v>302</v>
      </c>
      <c r="E782" s="217" t="s">
        <v>609</v>
      </c>
      <c r="F782" s="217"/>
      <c r="G782" s="218"/>
      <c r="H782" s="217"/>
      <c r="I782" s="217" t="s">
        <v>89</v>
      </c>
      <c r="J782" s="219">
        <v>36483488</v>
      </c>
      <c r="K782" s="217"/>
      <c r="L782" s="217"/>
      <c r="M782" s="217"/>
      <c r="N782" s="217"/>
      <c r="O782" s="217"/>
      <c r="P782" s="217"/>
      <c r="Q782" s="217"/>
      <c r="R782" s="217"/>
      <c r="S782" s="217"/>
      <c r="T782" s="217"/>
      <c r="U782" s="217"/>
      <c r="V782" s="217"/>
      <c r="W782" s="217"/>
      <c r="X782" s="217"/>
      <c r="Y782" s="217"/>
      <c r="Z782" s="217"/>
      <c r="AA782" s="217"/>
      <c r="AB782" s="217"/>
      <c r="AC782" s="217"/>
      <c r="AD782" s="217"/>
      <c r="AE782" s="217"/>
      <c r="AF782" s="217"/>
      <c r="AG782" s="217"/>
    </row>
    <row r="783" spans="1:33" s="37" customFormat="1" ht="15" hidden="1">
      <c r="A783" s="217"/>
      <c r="B783" s="217">
        <f>VLOOKUP(C783,Companies[],3,FALSE)</f>
        <v>0</v>
      </c>
      <c r="C783" s="221" t="s">
        <v>473</v>
      </c>
      <c r="D783" s="217" t="s">
        <v>302</v>
      </c>
      <c r="E783" s="217" t="s">
        <v>609</v>
      </c>
      <c r="F783" s="217"/>
      <c r="G783" s="218"/>
      <c r="H783" s="217"/>
      <c r="I783" s="217" t="s">
        <v>89</v>
      </c>
      <c r="J783" s="219">
        <v>26520530356</v>
      </c>
      <c r="K783" s="217"/>
      <c r="L783" s="217"/>
      <c r="M783" s="217"/>
      <c r="N783" s="217"/>
      <c r="O783" s="217"/>
      <c r="P783" s="217"/>
      <c r="Q783" s="217"/>
      <c r="R783" s="217"/>
      <c r="S783" s="217"/>
      <c r="T783" s="217"/>
      <c r="U783" s="217"/>
      <c r="V783" s="217"/>
      <c r="W783" s="217"/>
      <c r="X783" s="217"/>
      <c r="Y783" s="217"/>
      <c r="Z783" s="217"/>
      <c r="AA783" s="217"/>
      <c r="AB783" s="217"/>
      <c r="AC783" s="217"/>
      <c r="AD783" s="217"/>
      <c r="AE783" s="217"/>
      <c r="AF783" s="217"/>
      <c r="AG783" s="217"/>
    </row>
    <row r="784" spans="1:33" s="37" customFormat="1" ht="15" hidden="1">
      <c r="A784" s="217"/>
      <c r="B784" s="217">
        <f>VLOOKUP(C784,Companies[],3,FALSE)</f>
        <v>0</v>
      </c>
      <c r="C784" s="221" t="s">
        <v>474</v>
      </c>
      <c r="D784" s="217" t="s">
        <v>302</v>
      </c>
      <c r="E784" s="217" t="s">
        <v>609</v>
      </c>
      <c r="F784" s="217"/>
      <c r="G784" s="218"/>
      <c r="H784" s="217"/>
      <c r="I784" s="217" t="s">
        <v>89</v>
      </c>
      <c r="J784" s="219">
        <v>6798629834</v>
      </c>
      <c r="K784" s="217"/>
      <c r="L784" s="217"/>
      <c r="M784" s="217"/>
      <c r="N784" s="217"/>
      <c r="O784" s="217"/>
      <c r="P784" s="217"/>
      <c r="Q784" s="217"/>
      <c r="R784" s="217"/>
      <c r="S784" s="217"/>
      <c r="T784" s="217"/>
      <c r="U784" s="217"/>
      <c r="V784" s="217"/>
      <c r="W784" s="217"/>
      <c r="X784" s="217"/>
      <c r="Y784" s="217"/>
      <c r="Z784" s="217"/>
      <c r="AA784" s="217"/>
      <c r="AB784" s="217"/>
      <c r="AC784" s="217"/>
      <c r="AD784" s="217"/>
      <c r="AE784" s="217"/>
      <c r="AF784" s="217"/>
      <c r="AG784" s="217"/>
    </row>
    <row r="785" spans="1:33" s="37" customFormat="1" ht="15" hidden="1">
      <c r="A785" s="217"/>
      <c r="B785" s="217">
        <f>VLOOKUP(C785,Companies[],3,FALSE)</f>
        <v>0</v>
      </c>
      <c r="C785" s="221" t="s">
        <v>482</v>
      </c>
      <c r="D785" s="217" t="s">
        <v>302</v>
      </c>
      <c r="E785" s="217" t="s">
        <v>609</v>
      </c>
      <c r="F785" s="217"/>
      <c r="G785" s="218"/>
      <c r="H785" s="217"/>
      <c r="I785" s="217" t="s">
        <v>89</v>
      </c>
      <c r="J785" s="219">
        <v>264902517</v>
      </c>
      <c r="K785" s="217"/>
      <c r="L785" s="217"/>
      <c r="M785" s="217"/>
      <c r="N785" s="217"/>
      <c r="O785" s="217"/>
      <c r="P785" s="217"/>
      <c r="Q785" s="217"/>
      <c r="R785" s="217"/>
      <c r="S785" s="217"/>
      <c r="T785" s="217"/>
      <c r="U785" s="217"/>
      <c r="V785" s="217"/>
      <c r="W785" s="217"/>
      <c r="X785" s="217"/>
      <c r="Y785" s="217"/>
      <c r="Z785" s="217"/>
      <c r="AA785" s="217"/>
      <c r="AB785" s="217"/>
      <c r="AC785" s="217"/>
      <c r="AD785" s="217"/>
      <c r="AE785" s="217"/>
      <c r="AF785" s="217"/>
      <c r="AG785" s="217"/>
    </row>
    <row r="786" spans="1:33" s="37" customFormat="1" ht="15" hidden="1">
      <c r="A786" s="217"/>
      <c r="B786" s="217">
        <f>VLOOKUP(C786,Companies[],3,FALSE)</f>
        <v>0</v>
      </c>
      <c r="C786" s="221" t="s">
        <v>484</v>
      </c>
      <c r="D786" s="217" t="s">
        <v>302</v>
      </c>
      <c r="E786" s="217" t="s">
        <v>609</v>
      </c>
      <c r="F786" s="217"/>
      <c r="G786" s="218"/>
      <c r="H786" s="217"/>
      <c r="I786" s="217" t="s">
        <v>89</v>
      </c>
      <c r="J786" s="219">
        <v>438665521</v>
      </c>
      <c r="K786" s="217"/>
      <c r="L786" s="217"/>
      <c r="M786" s="217"/>
      <c r="N786" s="217"/>
      <c r="O786" s="217"/>
      <c r="P786" s="217"/>
      <c r="Q786" s="217"/>
      <c r="R786" s="217"/>
      <c r="S786" s="217"/>
      <c r="T786" s="217"/>
      <c r="U786" s="217"/>
      <c r="V786" s="217"/>
      <c r="W786" s="217"/>
      <c r="X786" s="217"/>
      <c r="Y786" s="217"/>
      <c r="Z786" s="217"/>
      <c r="AA786" s="217"/>
      <c r="AB786" s="217"/>
      <c r="AC786" s="217"/>
      <c r="AD786" s="217"/>
      <c r="AE786" s="217"/>
      <c r="AF786" s="217"/>
      <c r="AG786" s="217"/>
    </row>
    <row r="787" spans="1:33" s="37" customFormat="1" ht="15" hidden="1">
      <c r="A787" s="217"/>
      <c r="B787" s="217">
        <f>VLOOKUP(C787,Companies[],3,FALSE)</f>
        <v>0</v>
      </c>
      <c r="C787" s="221" t="s">
        <v>485</v>
      </c>
      <c r="D787" s="217" t="s">
        <v>302</v>
      </c>
      <c r="E787" s="217" t="s">
        <v>609</v>
      </c>
      <c r="F787" s="217"/>
      <c r="G787" s="218"/>
      <c r="H787" s="217"/>
      <c r="I787" s="217" t="s">
        <v>89</v>
      </c>
      <c r="J787" s="219">
        <v>341115652</v>
      </c>
      <c r="K787" s="217"/>
      <c r="L787" s="217"/>
      <c r="M787" s="217"/>
      <c r="N787" s="217"/>
      <c r="O787" s="217"/>
      <c r="P787" s="217"/>
      <c r="Q787" s="217"/>
      <c r="R787" s="217"/>
      <c r="S787" s="217"/>
      <c r="T787" s="217"/>
      <c r="U787" s="217"/>
      <c r="V787" s="217"/>
      <c r="W787" s="217"/>
      <c r="X787" s="217"/>
      <c r="Y787" s="217"/>
      <c r="Z787" s="217"/>
      <c r="AA787" s="217"/>
      <c r="AB787" s="217"/>
      <c r="AC787" s="217"/>
      <c r="AD787" s="217"/>
      <c r="AE787" s="217"/>
      <c r="AF787" s="217"/>
      <c r="AG787" s="217"/>
    </row>
    <row r="788" spans="1:33" s="37" customFormat="1" ht="15" hidden="1">
      <c r="A788" s="217"/>
      <c r="B788" s="217">
        <f>VLOOKUP(C788,Companies[],3,FALSE)</f>
        <v>0</v>
      </c>
      <c r="C788" s="221" t="s">
        <v>486</v>
      </c>
      <c r="D788" s="217" t="s">
        <v>302</v>
      </c>
      <c r="E788" s="217" t="s">
        <v>609</v>
      </c>
      <c r="F788" s="217"/>
      <c r="G788" s="218"/>
      <c r="H788" s="217"/>
      <c r="I788" s="217" t="s">
        <v>89</v>
      </c>
      <c r="J788" s="219">
        <v>974081318206</v>
      </c>
      <c r="K788" s="217"/>
      <c r="L788" s="217"/>
      <c r="M788" s="217"/>
      <c r="N788" s="217"/>
      <c r="O788" s="217"/>
      <c r="P788" s="217"/>
      <c r="Q788" s="217"/>
      <c r="R788" s="217"/>
      <c r="S788" s="217"/>
      <c r="T788" s="217"/>
      <c r="U788" s="217"/>
      <c r="V788" s="217"/>
      <c r="W788" s="217"/>
      <c r="X788" s="217"/>
      <c r="Y788" s="217"/>
      <c r="Z788" s="217"/>
      <c r="AA788" s="217"/>
      <c r="AB788" s="217"/>
      <c r="AC788" s="217"/>
      <c r="AD788" s="217"/>
      <c r="AE788" s="217"/>
      <c r="AF788" s="217"/>
      <c r="AG788" s="217"/>
    </row>
    <row r="789" spans="1:33" s="37" customFormat="1" ht="15" hidden="1">
      <c r="A789" s="217"/>
      <c r="B789" s="217">
        <f>VLOOKUP(C789,Companies[],3,FALSE)</f>
        <v>0</v>
      </c>
      <c r="C789" s="221" t="s">
        <v>490</v>
      </c>
      <c r="D789" s="217" t="s">
        <v>302</v>
      </c>
      <c r="E789" s="217" t="s">
        <v>609</v>
      </c>
      <c r="F789" s="217"/>
      <c r="G789" s="218"/>
      <c r="H789" s="217"/>
      <c r="I789" s="217" t="s">
        <v>89</v>
      </c>
      <c r="J789" s="219">
        <v>84878500</v>
      </c>
      <c r="K789" s="217"/>
      <c r="L789" s="217"/>
      <c r="M789" s="217"/>
      <c r="N789" s="217"/>
      <c r="O789" s="217"/>
      <c r="P789" s="217"/>
      <c r="Q789" s="217"/>
      <c r="R789" s="217"/>
      <c r="S789" s="217"/>
      <c r="T789" s="217"/>
      <c r="U789" s="217"/>
      <c r="V789" s="217"/>
      <c r="W789" s="217"/>
      <c r="X789" s="217"/>
      <c r="Y789" s="217"/>
      <c r="Z789" s="217"/>
      <c r="AA789" s="217"/>
      <c r="AB789" s="217"/>
      <c r="AC789" s="217"/>
      <c r="AD789" s="217"/>
      <c r="AE789" s="217"/>
      <c r="AF789" s="217"/>
      <c r="AG789" s="217"/>
    </row>
    <row r="790" spans="1:33" s="37" customFormat="1" ht="15" hidden="1">
      <c r="A790" s="217"/>
      <c r="B790" s="217">
        <f>VLOOKUP(C790,Companies[],3,FALSE)</f>
        <v>0</v>
      </c>
      <c r="C790" s="221" t="s">
        <v>492</v>
      </c>
      <c r="D790" s="217" t="s">
        <v>302</v>
      </c>
      <c r="E790" s="217" t="s">
        <v>609</v>
      </c>
      <c r="F790" s="217"/>
      <c r="G790" s="218"/>
      <c r="H790" s="217"/>
      <c r="I790" s="217" t="s">
        <v>89</v>
      </c>
      <c r="J790" s="219">
        <v>80938682</v>
      </c>
      <c r="K790" s="217"/>
      <c r="L790" s="217"/>
      <c r="M790" s="217"/>
      <c r="N790" s="217"/>
      <c r="O790" s="217"/>
      <c r="P790" s="217"/>
      <c r="Q790" s="217"/>
      <c r="R790" s="217"/>
      <c r="S790" s="217"/>
      <c r="T790" s="217"/>
      <c r="U790" s="217"/>
      <c r="V790" s="217"/>
      <c r="W790" s="217"/>
      <c r="X790" s="217"/>
      <c r="Y790" s="217"/>
      <c r="Z790" s="217"/>
      <c r="AA790" s="217"/>
      <c r="AB790" s="217"/>
      <c r="AC790" s="217"/>
      <c r="AD790" s="217"/>
      <c r="AE790" s="217"/>
      <c r="AF790" s="217"/>
      <c r="AG790" s="217"/>
    </row>
    <row r="791" spans="1:33" s="37" customFormat="1" ht="15" hidden="1">
      <c r="A791" s="217"/>
      <c r="B791" s="217">
        <f>VLOOKUP(C791,Companies[],3,FALSE)</f>
        <v>0</v>
      </c>
      <c r="C791" s="221" t="s">
        <v>493</v>
      </c>
      <c r="D791" s="217" t="s">
        <v>302</v>
      </c>
      <c r="E791" s="217" t="s">
        <v>609</v>
      </c>
      <c r="F791" s="217"/>
      <c r="G791" s="218"/>
      <c r="H791" s="217"/>
      <c r="I791" s="217" t="s">
        <v>89</v>
      </c>
      <c r="J791" s="219">
        <v>80938682</v>
      </c>
      <c r="K791" s="217"/>
      <c r="L791" s="217"/>
      <c r="M791" s="217"/>
      <c r="N791" s="217"/>
      <c r="O791" s="217"/>
      <c r="P791" s="217"/>
      <c r="Q791" s="217"/>
      <c r="R791" s="217"/>
      <c r="S791" s="217"/>
      <c r="T791" s="217"/>
      <c r="U791" s="217"/>
      <c r="V791" s="217"/>
      <c r="W791" s="217"/>
      <c r="X791" s="217"/>
      <c r="Y791" s="217"/>
      <c r="Z791" s="217"/>
      <c r="AA791" s="217"/>
      <c r="AB791" s="217"/>
      <c r="AC791" s="217"/>
      <c r="AD791" s="217"/>
      <c r="AE791" s="217"/>
      <c r="AF791" s="217"/>
      <c r="AG791" s="217"/>
    </row>
    <row r="792" spans="1:33" s="37" customFormat="1" ht="15" hidden="1">
      <c r="A792" s="217"/>
      <c r="B792" s="217">
        <f>VLOOKUP(C792,Companies[],3,FALSE)</f>
        <v>0</v>
      </c>
      <c r="C792" s="221" t="s">
        <v>498</v>
      </c>
      <c r="D792" s="217" t="s">
        <v>302</v>
      </c>
      <c r="E792" s="217" t="s">
        <v>609</v>
      </c>
      <c r="F792" s="217"/>
      <c r="G792" s="218"/>
      <c r="H792" s="217"/>
      <c r="I792" s="217" t="s">
        <v>89</v>
      </c>
      <c r="J792" s="219">
        <v>6893236</v>
      </c>
      <c r="K792" s="217"/>
      <c r="L792" s="217"/>
      <c r="M792" s="217"/>
      <c r="N792" s="217"/>
      <c r="O792" s="217"/>
      <c r="P792" s="217"/>
      <c r="Q792" s="217"/>
      <c r="R792" s="217"/>
      <c r="S792" s="217"/>
      <c r="T792" s="217"/>
      <c r="U792" s="217"/>
      <c r="V792" s="217"/>
      <c r="W792" s="217"/>
      <c r="X792" s="217"/>
      <c r="Y792" s="217"/>
      <c r="Z792" s="217"/>
      <c r="AA792" s="217"/>
      <c r="AB792" s="217"/>
      <c r="AC792" s="217"/>
      <c r="AD792" s="217"/>
      <c r="AE792" s="217"/>
      <c r="AF792" s="217"/>
      <c r="AG792" s="217"/>
    </row>
    <row r="793" spans="1:33" s="37" customFormat="1" ht="15" hidden="1">
      <c r="A793" s="217"/>
      <c r="B793" s="217">
        <f>VLOOKUP(C793,Companies[],3,FALSE)</f>
        <v>0</v>
      </c>
      <c r="C793" s="221" t="s">
        <v>502</v>
      </c>
      <c r="D793" s="217" t="s">
        <v>302</v>
      </c>
      <c r="E793" s="217" t="s">
        <v>609</v>
      </c>
      <c r="F793" s="217"/>
      <c r="G793" s="218"/>
      <c r="H793" s="217"/>
      <c r="I793" s="217" t="s">
        <v>89</v>
      </c>
      <c r="J793" s="219">
        <v>28300500</v>
      </c>
      <c r="K793" s="217"/>
      <c r="L793" s="217"/>
      <c r="M793" s="217"/>
      <c r="N793" s="217"/>
      <c r="O793" s="217"/>
      <c r="P793" s="217"/>
      <c r="Q793" s="217"/>
      <c r="R793" s="217"/>
      <c r="S793" s="217"/>
      <c r="T793" s="217"/>
      <c r="U793" s="217"/>
      <c r="V793" s="217"/>
      <c r="W793" s="217"/>
      <c r="X793" s="217"/>
      <c r="Y793" s="217"/>
      <c r="Z793" s="217"/>
      <c r="AA793" s="217"/>
      <c r="AB793" s="217"/>
      <c r="AC793" s="217"/>
      <c r="AD793" s="217"/>
      <c r="AE793" s="217"/>
      <c r="AF793" s="217"/>
      <c r="AG793" s="217"/>
    </row>
    <row r="794" spans="1:33" s="37" customFormat="1" ht="15" hidden="1">
      <c r="A794" s="217"/>
      <c r="B794" s="217">
        <f>VLOOKUP(C794,Companies[],3,FALSE)</f>
        <v>0</v>
      </c>
      <c r="C794" s="221" t="s">
        <v>505</v>
      </c>
      <c r="D794" s="217" t="s">
        <v>302</v>
      </c>
      <c r="E794" s="217" t="s">
        <v>609</v>
      </c>
      <c r="F794" s="217"/>
      <c r="G794" s="218"/>
      <c r="H794" s="217"/>
      <c r="I794" s="217" t="s">
        <v>89</v>
      </c>
      <c r="J794" s="219">
        <v>174069442</v>
      </c>
      <c r="K794" s="217"/>
      <c r="L794" s="217"/>
      <c r="M794" s="217"/>
      <c r="N794" s="217"/>
      <c r="O794" s="217"/>
      <c r="P794" s="217"/>
      <c r="Q794" s="217"/>
      <c r="R794" s="217"/>
      <c r="S794" s="217"/>
      <c r="T794" s="217"/>
      <c r="U794" s="217"/>
      <c r="V794" s="217"/>
      <c r="W794" s="217"/>
      <c r="X794" s="217"/>
      <c r="Y794" s="217"/>
      <c r="Z794" s="217"/>
      <c r="AA794" s="217"/>
      <c r="AB794" s="217"/>
      <c r="AC794" s="217"/>
      <c r="AD794" s="217"/>
      <c r="AE794" s="217"/>
      <c r="AF794" s="217"/>
      <c r="AG794" s="217"/>
    </row>
    <row r="795" spans="1:33" s="37" customFormat="1" ht="15" hidden="1">
      <c r="A795" s="217"/>
      <c r="B795" s="217">
        <f>VLOOKUP(C795,Companies[],3,FALSE)</f>
        <v>0</v>
      </c>
      <c r="C795" s="221" t="s">
        <v>506</v>
      </c>
      <c r="D795" s="217" t="s">
        <v>302</v>
      </c>
      <c r="E795" s="217" t="s">
        <v>609</v>
      </c>
      <c r="F795" s="217"/>
      <c r="G795" s="218"/>
      <c r="H795" s="217"/>
      <c r="I795" s="217" t="s">
        <v>89</v>
      </c>
      <c r="J795" s="219">
        <v>33760330966</v>
      </c>
      <c r="K795" s="217"/>
      <c r="L795" s="217"/>
      <c r="M795" s="217"/>
      <c r="N795" s="217"/>
      <c r="O795" s="217"/>
      <c r="P795" s="217"/>
      <c r="Q795" s="217"/>
      <c r="R795" s="217"/>
      <c r="S795" s="217"/>
      <c r="T795" s="217"/>
      <c r="U795" s="217"/>
      <c r="V795" s="217"/>
      <c r="W795" s="217"/>
      <c r="X795" s="217"/>
      <c r="Y795" s="217"/>
      <c r="Z795" s="217"/>
      <c r="AA795" s="217"/>
      <c r="AB795" s="217"/>
      <c r="AC795" s="217"/>
      <c r="AD795" s="217"/>
      <c r="AE795" s="217"/>
      <c r="AF795" s="217"/>
      <c r="AG795" s="217"/>
    </row>
    <row r="796" spans="1:33" s="37" customFormat="1" ht="15" hidden="1">
      <c r="A796" s="217"/>
      <c r="B796" s="217">
        <f>VLOOKUP(C796,Companies[],3,FALSE)</f>
        <v>0</v>
      </c>
      <c r="C796" s="221" t="s">
        <v>514</v>
      </c>
      <c r="D796" s="217" t="s">
        <v>302</v>
      </c>
      <c r="E796" s="217" t="s">
        <v>609</v>
      </c>
      <c r="F796" s="217"/>
      <c r="G796" s="218"/>
      <c r="H796" s="217"/>
      <c r="I796" s="217" t="s">
        <v>89</v>
      </c>
      <c r="J796" s="219">
        <v>3364200</v>
      </c>
      <c r="K796" s="217"/>
      <c r="L796" s="217"/>
      <c r="M796" s="217"/>
      <c r="N796" s="217"/>
      <c r="O796" s="217"/>
      <c r="P796" s="217"/>
      <c r="Q796" s="217"/>
      <c r="R796" s="217"/>
      <c r="S796" s="217"/>
      <c r="T796" s="217"/>
      <c r="U796" s="217"/>
      <c r="V796" s="217"/>
      <c r="W796" s="217"/>
      <c r="X796" s="217"/>
      <c r="Y796" s="217"/>
      <c r="Z796" s="217"/>
      <c r="AA796" s="217"/>
      <c r="AB796" s="217"/>
      <c r="AC796" s="217"/>
      <c r="AD796" s="217"/>
      <c r="AE796" s="217"/>
      <c r="AF796" s="217"/>
      <c r="AG796" s="217"/>
    </row>
    <row r="797" spans="1:33" s="37" customFormat="1" ht="15" hidden="1">
      <c r="A797" s="217"/>
      <c r="B797" s="217">
        <f>VLOOKUP(C797,Companies[],3,FALSE)</f>
        <v>0</v>
      </c>
      <c r="C797" s="221" t="s">
        <v>518</v>
      </c>
      <c r="D797" s="217" t="s">
        <v>302</v>
      </c>
      <c r="E797" s="217" t="s">
        <v>609</v>
      </c>
      <c r="F797" s="217"/>
      <c r="G797" s="218"/>
      <c r="H797" s="217"/>
      <c r="I797" s="217" t="s">
        <v>89</v>
      </c>
      <c r="J797" s="219">
        <v>42715071</v>
      </c>
      <c r="K797" s="217"/>
      <c r="L797" s="217"/>
      <c r="M797" s="217"/>
      <c r="N797" s="217"/>
      <c r="O797" s="217"/>
      <c r="P797" s="217"/>
      <c r="Q797" s="217"/>
      <c r="R797" s="217"/>
      <c r="S797" s="217"/>
      <c r="T797" s="217"/>
      <c r="U797" s="217"/>
      <c r="V797" s="217"/>
      <c r="W797" s="217"/>
      <c r="X797" s="217"/>
      <c r="Y797" s="217"/>
      <c r="Z797" s="217"/>
      <c r="AA797" s="217"/>
      <c r="AB797" s="217"/>
      <c r="AC797" s="217"/>
      <c r="AD797" s="217"/>
      <c r="AE797" s="217"/>
      <c r="AF797" s="217"/>
      <c r="AG797" s="217"/>
    </row>
    <row r="798" spans="1:33" s="37" customFormat="1" ht="15" hidden="1">
      <c r="A798" s="217"/>
      <c r="B798" s="217">
        <f>VLOOKUP(C798,Companies[],3,FALSE)</f>
        <v>0</v>
      </c>
      <c r="C798" s="221" t="s">
        <v>521</v>
      </c>
      <c r="D798" s="217" t="s">
        <v>302</v>
      </c>
      <c r="E798" s="217" t="s">
        <v>609</v>
      </c>
      <c r="F798" s="217"/>
      <c r="G798" s="218"/>
      <c r="H798" s="217"/>
      <c r="I798" s="217" t="s">
        <v>89</v>
      </c>
      <c r="J798" s="219">
        <v>15526000</v>
      </c>
      <c r="K798" s="217"/>
      <c r="L798" s="217"/>
      <c r="M798" s="217"/>
      <c r="N798" s="217"/>
      <c r="O798" s="217"/>
      <c r="P798" s="217"/>
      <c r="Q798" s="217"/>
      <c r="R798" s="217"/>
      <c r="S798" s="217"/>
      <c r="T798" s="217"/>
      <c r="U798" s="217"/>
      <c r="V798" s="217"/>
      <c r="W798" s="217"/>
      <c r="X798" s="217"/>
      <c r="Y798" s="217"/>
      <c r="Z798" s="217"/>
      <c r="AA798" s="217"/>
      <c r="AB798" s="217"/>
      <c r="AC798" s="217"/>
      <c r="AD798" s="217"/>
      <c r="AE798" s="217"/>
      <c r="AF798" s="217"/>
      <c r="AG798" s="217"/>
    </row>
    <row r="799" spans="1:33" s="37" customFormat="1" ht="15" hidden="1">
      <c r="A799" s="217"/>
      <c r="B799" s="217">
        <f>VLOOKUP(C799,Companies[],3,FALSE)</f>
        <v>0</v>
      </c>
      <c r="C799" s="221" t="s">
        <v>532</v>
      </c>
      <c r="D799" s="217" t="s">
        <v>302</v>
      </c>
      <c r="E799" s="217" t="s">
        <v>609</v>
      </c>
      <c r="F799" s="217"/>
      <c r="G799" s="218"/>
      <c r="H799" s="217"/>
      <c r="I799" s="217" t="s">
        <v>89</v>
      </c>
      <c r="J799" s="219">
        <v>48384000</v>
      </c>
      <c r="K799" s="217"/>
      <c r="L799" s="217"/>
      <c r="M799" s="217"/>
      <c r="N799" s="217"/>
      <c r="O799" s="217"/>
      <c r="P799" s="217"/>
      <c r="Q799" s="217"/>
      <c r="R799" s="217"/>
      <c r="S799" s="217"/>
      <c r="T799" s="217"/>
      <c r="U799" s="217"/>
      <c r="V799" s="217"/>
      <c r="W799" s="217"/>
      <c r="X799" s="217"/>
      <c r="Y799" s="217"/>
      <c r="Z799" s="217"/>
      <c r="AA799" s="217"/>
      <c r="AB799" s="217"/>
      <c r="AC799" s="217"/>
      <c r="AD799" s="217"/>
      <c r="AE799" s="217"/>
      <c r="AF799" s="217"/>
      <c r="AG799" s="217"/>
    </row>
    <row r="800" spans="1:33" s="37" customFormat="1" ht="15" hidden="1">
      <c r="A800" s="217"/>
      <c r="B800" s="217">
        <f>VLOOKUP(C800,Companies[],3,FALSE)</f>
        <v>0</v>
      </c>
      <c r="C800" s="221" t="s">
        <v>537</v>
      </c>
      <c r="D800" s="217" t="s">
        <v>302</v>
      </c>
      <c r="E800" s="217" t="s">
        <v>609</v>
      </c>
      <c r="F800" s="217"/>
      <c r="G800" s="218"/>
      <c r="H800" s="217"/>
      <c r="I800" s="217" t="s">
        <v>89</v>
      </c>
      <c r="J800" s="219">
        <v>31756640</v>
      </c>
      <c r="K800" s="217"/>
      <c r="L800" s="217"/>
      <c r="M800" s="217"/>
      <c r="N800" s="217"/>
      <c r="O800" s="217"/>
      <c r="P800" s="217"/>
      <c r="Q800" s="217"/>
      <c r="R800" s="217"/>
      <c r="S800" s="217"/>
      <c r="T800" s="217"/>
      <c r="U800" s="217"/>
      <c r="V800" s="217"/>
      <c r="W800" s="217"/>
      <c r="X800" s="217"/>
      <c r="Y800" s="217"/>
      <c r="Z800" s="217"/>
      <c r="AA800" s="217"/>
      <c r="AB800" s="217"/>
      <c r="AC800" s="217"/>
      <c r="AD800" s="217"/>
      <c r="AE800" s="217"/>
      <c r="AF800" s="217"/>
      <c r="AG800" s="217"/>
    </row>
    <row r="801" spans="1:33" s="37" customFormat="1" ht="15" hidden="1">
      <c r="A801" s="217"/>
      <c r="B801" s="217">
        <f>VLOOKUP(C801,Companies[],3,FALSE)</f>
        <v>0</v>
      </c>
      <c r="C801" s="221" t="s">
        <v>539</v>
      </c>
      <c r="D801" s="217" t="s">
        <v>302</v>
      </c>
      <c r="E801" s="217" t="s">
        <v>609</v>
      </c>
      <c r="F801" s="217"/>
      <c r="G801" s="218"/>
      <c r="H801" s="217"/>
      <c r="I801" s="217" t="s">
        <v>89</v>
      </c>
      <c r="J801" s="219">
        <v>22806000</v>
      </c>
      <c r="K801" s="217"/>
      <c r="L801" s="217"/>
      <c r="M801" s="217"/>
      <c r="N801" s="217"/>
      <c r="O801" s="217"/>
      <c r="P801" s="217"/>
      <c r="Q801" s="217"/>
      <c r="R801" s="217"/>
      <c r="S801" s="217"/>
      <c r="T801" s="217"/>
      <c r="U801" s="217"/>
      <c r="V801" s="217"/>
      <c r="W801" s="217"/>
      <c r="X801" s="217"/>
      <c r="Y801" s="217"/>
      <c r="Z801" s="217"/>
      <c r="AA801" s="217"/>
      <c r="AB801" s="217"/>
      <c r="AC801" s="217"/>
      <c r="AD801" s="217"/>
      <c r="AE801" s="217"/>
      <c r="AF801" s="217"/>
      <c r="AG801" s="217"/>
    </row>
    <row r="802" spans="1:33" s="37" customFormat="1" ht="15" hidden="1">
      <c r="A802" s="217"/>
      <c r="B802" s="217">
        <f>VLOOKUP(C802,Companies[],3,FALSE)</f>
        <v>0</v>
      </c>
      <c r="C802" s="221" t="s">
        <v>542</v>
      </c>
      <c r="D802" s="217" t="s">
        <v>302</v>
      </c>
      <c r="E802" s="217" t="s">
        <v>609</v>
      </c>
      <c r="F802" s="217"/>
      <c r="G802" s="218"/>
      <c r="H802" s="217"/>
      <c r="I802" s="217" t="s">
        <v>89</v>
      </c>
      <c r="J802" s="219">
        <v>1835964</v>
      </c>
      <c r="K802" s="217"/>
      <c r="L802" s="217"/>
      <c r="M802" s="217"/>
      <c r="N802" s="217"/>
      <c r="O802" s="217"/>
      <c r="P802" s="217"/>
      <c r="Q802" s="217"/>
      <c r="R802" s="217"/>
      <c r="S802" s="217"/>
      <c r="T802" s="217"/>
      <c r="U802" s="217"/>
      <c r="V802" s="217"/>
      <c r="W802" s="217"/>
      <c r="X802" s="217"/>
      <c r="Y802" s="217"/>
      <c r="Z802" s="217"/>
      <c r="AA802" s="217"/>
      <c r="AB802" s="217"/>
      <c r="AC802" s="217"/>
      <c r="AD802" s="217"/>
      <c r="AE802" s="217"/>
      <c r="AF802" s="217"/>
      <c r="AG802" s="217"/>
    </row>
    <row r="803" spans="1:33" s="37" customFormat="1" ht="15" hidden="1">
      <c r="A803" s="217"/>
      <c r="B803" s="217">
        <f>VLOOKUP(C803,Companies[],3,FALSE)</f>
        <v>0</v>
      </c>
      <c r="C803" s="221" t="s">
        <v>546</v>
      </c>
      <c r="D803" s="217" t="s">
        <v>302</v>
      </c>
      <c r="E803" s="217" t="s">
        <v>609</v>
      </c>
      <c r="F803" s="217"/>
      <c r="G803" s="218"/>
      <c r="H803" s="217"/>
      <c r="I803" s="217" t="s">
        <v>89</v>
      </c>
      <c r="J803" s="219">
        <v>381985227</v>
      </c>
      <c r="K803" s="217"/>
      <c r="L803" s="217"/>
      <c r="M803" s="217"/>
      <c r="N803" s="217"/>
      <c r="O803" s="217"/>
      <c r="P803" s="217"/>
      <c r="Q803" s="217"/>
      <c r="R803" s="217"/>
      <c r="S803" s="217"/>
      <c r="T803" s="217"/>
      <c r="U803" s="217"/>
      <c r="V803" s="217"/>
      <c r="W803" s="217"/>
      <c r="X803" s="217"/>
      <c r="Y803" s="217"/>
      <c r="Z803" s="217"/>
      <c r="AA803" s="217"/>
      <c r="AB803" s="217"/>
      <c r="AC803" s="217"/>
      <c r="AD803" s="217"/>
      <c r="AE803" s="217"/>
      <c r="AF803" s="217"/>
      <c r="AG803" s="217"/>
    </row>
    <row r="804" spans="1:33" s="37" customFormat="1" ht="15" hidden="1">
      <c r="A804" s="217"/>
      <c r="B804" s="217">
        <f>VLOOKUP(C804,Companies[],3,FALSE)</f>
        <v>0</v>
      </c>
      <c r="C804" s="221" t="s">
        <v>548</v>
      </c>
      <c r="D804" s="217" t="s">
        <v>302</v>
      </c>
      <c r="E804" s="217" t="s">
        <v>609</v>
      </c>
      <c r="F804" s="217"/>
      <c r="G804" s="218"/>
      <c r="H804" s="217"/>
      <c r="I804" s="217" t="s">
        <v>89</v>
      </c>
      <c r="J804" s="219">
        <v>49359135</v>
      </c>
      <c r="K804" s="217"/>
      <c r="L804" s="217"/>
      <c r="M804" s="217"/>
      <c r="N804" s="217"/>
      <c r="O804" s="217"/>
      <c r="P804" s="217"/>
      <c r="Q804" s="217"/>
      <c r="R804" s="217"/>
      <c r="S804" s="217"/>
      <c r="T804" s="217"/>
      <c r="U804" s="217"/>
      <c r="V804" s="217"/>
      <c r="W804" s="217"/>
      <c r="X804" s="217"/>
      <c r="Y804" s="217"/>
      <c r="Z804" s="217"/>
      <c r="AA804" s="217"/>
      <c r="AB804" s="217"/>
      <c r="AC804" s="217"/>
      <c r="AD804" s="217"/>
      <c r="AE804" s="217"/>
      <c r="AF804" s="217"/>
      <c r="AG804" s="217"/>
    </row>
    <row r="805" spans="1:33" s="37" customFormat="1" ht="15" hidden="1">
      <c r="A805" s="217"/>
      <c r="B805" s="217">
        <f>VLOOKUP(C805,Companies[],3,FALSE)</f>
        <v>0</v>
      </c>
      <c r="C805" s="221" t="s">
        <v>550</v>
      </c>
      <c r="D805" s="217" t="s">
        <v>302</v>
      </c>
      <c r="E805" s="217" t="s">
        <v>609</v>
      </c>
      <c r="F805" s="217"/>
      <c r="G805" s="218"/>
      <c r="H805" s="217"/>
      <c r="I805" s="217" t="s">
        <v>89</v>
      </c>
      <c r="J805" s="219">
        <v>105443000000</v>
      </c>
      <c r="K805" s="217"/>
      <c r="L805" s="217"/>
      <c r="M805" s="217"/>
      <c r="N805" s="217"/>
      <c r="O805" s="217"/>
      <c r="P805" s="217"/>
      <c r="Q805" s="217"/>
      <c r="R805" s="217"/>
      <c r="S805" s="217"/>
      <c r="T805" s="217"/>
      <c r="U805" s="217"/>
      <c r="V805" s="217"/>
      <c r="W805" s="217"/>
      <c r="X805" s="217"/>
      <c r="Y805" s="217"/>
      <c r="Z805" s="217"/>
      <c r="AA805" s="217"/>
      <c r="AB805" s="217"/>
      <c r="AC805" s="217"/>
      <c r="AD805" s="217"/>
      <c r="AE805" s="217"/>
      <c r="AF805" s="217"/>
      <c r="AG805" s="217"/>
    </row>
    <row r="806" spans="1:33" s="37" customFormat="1" ht="15" hidden="1">
      <c r="A806" s="217"/>
      <c r="B806" s="217">
        <f>VLOOKUP(C806,Companies[],3,FALSE)</f>
        <v>0</v>
      </c>
      <c r="C806" s="221" t="s">
        <v>554</v>
      </c>
      <c r="D806" s="217" t="s">
        <v>302</v>
      </c>
      <c r="E806" s="217" t="s">
        <v>609</v>
      </c>
      <c r="F806" s="217"/>
      <c r="G806" s="218"/>
      <c r="H806" s="217"/>
      <c r="I806" s="217" t="s">
        <v>89</v>
      </c>
      <c r="J806" s="219">
        <v>221585500</v>
      </c>
      <c r="K806" s="217"/>
      <c r="L806" s="217"/>
      <c r="M806" s="217"/>
      <c r="N806" s="217"/>
      <c r="O806" s="217"/>
      <c r="P806" s="217"/>
      <c r="Q806" s="217"/>
      <c r="R806" s="217"/>
      <c r="S806" s="217"/>
      <c r="T806" s="217"/>
      <c r="U806" s="217"/>
      <c r="V806" s="217"/>
      <c r="W806" s="217"/>
      <c r="X806" s="217"/>
      <c r="Y806" s="217"/>
      <c r="Z806" s="217"/>
      <c r="AA806" s="217"/>
      <c r="AB806" s="217"/>
      <c r="AC806" s="217"/>
      <c r="AD806" s="217"/>
      <c r="AE806" s="217"/>
      <c r="AF806" s="217"/>
      <c r="AG806" s="217"/>
    </row>
    <row r="807" spans="1:33" s="37" customFormat="1" ht="15" hidden="1">
      <c r="A807" s="217"/>
      <c r="B807" s="217">
        <f>VLOOKUP(C807,Companies[],3,FALSE)</f>
        <v>0</v>
      </c>
      <c r="C807" s="221" t="s">
        <v>555</v>
      </c>
      <c r="D807" s="217" t="s">
        <v>302</v>
      </c>
      <c r="E807" s="217" t="s">
        <v>609</v>
      </c>
      <c r="F807" s="217"/>
      <c r="G807" s="218"/>
      <c r="H807" s="217"/>
      <c r="I807" s="217" t="s">
        <v>89</v>
      </c>
      <c r="J807" s="219">
        <v>9087827</v>
      </c>
      <c r="K807" s="217"/>
      <c r="L807" s="217"/>
      <c r="M807" s="217"/>
      <c r="N807" s="217"/>
      <c r="O807" s="217"/>
      <c r="P807" s="217"/>
      <c r="Q807" s="217"/>
      <c r="R807" s="217"/>
      <c r="S807" s="217"/>
      <c r="T807" s="217"/>
      <c r="U807" s="217"/>
      <c r="V807" s="217"/>
      <c r="W807" s="217"/>
      <c r="X807" s="217"/>
      <c r="Y807" s="217"/>
      <c r="Z807" s="217"/>
      <c r="AA807" s="217"/>
      <c r="AB807" s="217"/>
      <c r="AC807" s="217"/>
      <c r="AD807" s="217"/>
      <c r="AE807" s="217"/>
      <c r="AF807" s="217"/>
      <c r="AG807" s="217"/>
    </row>
    <row r="808" spans="1:33" s="37" customFormat="1" ht="15" hidden="1">
      <c r="A808" s="217"/>
      <c r="B808" s="217">
        <f>VLOOKUP(C808,Companies[],3,FALSE)</f>
        <v>0</v>
      </c>
      <c r="C808" s="221" t="s">
        <v>556</v>
      </c>
      <c r="D808" s="217" t="s">
        <v>302</v>
      </c>
      <c r="E808" s="217" t="s">
        <v>609</v>
      </c>
      <c r="F808" s="217"/>
      <c r="G808" s="218"/>
      <c r="H808" s="217"/>
      <c r="I808" s="217" t="s">
        <v>89</v>
      </c>
      <c r="J808" s="219">
        <v>399057377</v>
      </c>
      <c r="K808" s="217"/>
      <c r="L808" s="217"/>
      <c r="M808" s="217"/>
      <c r="N808" s="217"/>
      <c r="O808" s="217"/>
      <c r="P808" s="217"/>
      <c r="Q808" s="217"/>
      <c r="R808" s="217"/>
      <c r="S808" s="217"/>
      <c r="T808" s="217"/>
      <c r="U808" s="217"/>
      <c r="V808" s="217"/>
      <c r="W808" s="217"/>
      <c r="X808" s="217"/>
      <c r="Y808" s="217"/>
      <c r="Z808" s="217"/>
      <c r="AA808" s="217"/>
      <c r="AB808" s="217"/>
      <c r="AC808" s="217"/>
      <c r="AD808" s="217"/>
      <c r="AE808" s="217"/>
      <c r="AF808" s="217"/>
      <c r="AG808" s="217"/>
    </row>
    <row r="809" spans="1:33" s="37" customFormat="1" ht="15" hidden="1">
      <c r="A809" s="217"/>
      <c r="B809" s="217">
        <f>VLOOKUP(C809,Companies[],3,FALSE)</f>
        <v>0</v>
      </c>
      <c r="C809" s="221" t="s">
        <v>557</v>
      </c>
      <c r="D809" s="217" t="s">
        <v>302</v>
      </c>
      <c r="E809" s="217" t="s">
        <v>609</v>
      </c>
      <c r="F809" s="217"/>
      <c r="G809" s="218"/>
      <c r="H809" s="217"/>
      <c r="I809" s="217" t="s">
        <v>89</v>
      </c>
      <c r="J809" s="219">
        <v>184234611202</v>
      </c>
      <c r="K809" s="217"/>
      <c r="L809" s="217"/>
      <c r="M809" s="217"/>
      <c r="N809" s="217"/>
      <c r="O809" s="217"/>
      <c r="P809" s="217"/>
      <c r="Q809" s="217"/>
      <c r="R809" s="217"/>
      <c r="S809" s="217"/>
      <c r="T809" s="217"/>
      <c r="U809" s="217"/>
      <c r="V809" s="217"/>
      <c r="W809" s="217"/>
      <c r="X809" s="217"/>
      <c r="Y809" s="217"/>
      <c r="Z809" s="217"/>
      <c r="AA809" s="217"/>
      <c r="AB809" s="217"/>
      <c r="AC809" s="217"/>
      <c r="AD809" s="217"/>
      <c r="AE809" s="217"/>
      <c r="AF809" s="217"/>
      <c r="AG809" s="217"/>
    </row>
    <row r="810" spans="1:33" s="37" customFormat="1" ht="15" hidden="1">
      <c r="A810" s="217"/>
      <c r="B810" s="217">
        <f>VLOOKUP(C810,Companies[],3,FALSE)</f>
        <v>0</v>
      </c>
      <c r="C810" s="221" t="s">
        <v>562</v>
      </c>
      <c r="D810" s="217" t="s">
        <v>302</v>
      </c>
      <c r="E810" s="217" t="s">
        <v>609</v>
      </c>
      <c r="F810" s="217"/>
      <c r="G810" s="218"/>
      <c r="H810" s="217"/>
      <c r="I810" s="217" t="s">
        <v>89</v>
      </c>
      <c r="J810" s="219">
        <v>42322000</v>
      </c>
      <c r="K810" s="217"/>
      <c r="L810" s="217"/>
      <c r="M810" s="217"/>
      <c r="N810" s="217"/>
      <c r="O810" s="217"/>
      <c r="P810" s="217"/>
      <c r="Q810" s="217"/>
      <c r="R810" s="217"/>
      <c r="S810" s="217"/>
      <c r="T810" s="217"/>
      <c r="U810" s="217"/>
      <c r="V810" s="217"/>
      <c r="W810" s="217"/>
      <c r="X810" s="217"/>
      <c r="Y810" s="217"/>
      <c r="Z810" s="217"/>
      <c r="AA810" s="217"/>
      <c r="AB810" s="217"/>
      <c r="AC810" s="217"/>
      <c r="AD810" s="217"/>
      <c r="AE810" s="217"/>
      <c r="AF810" s="217"/>
      <c r="AG810" s="217"/>
    </row>
    <row r="811" spans="1:33" s="37" customFormat="1" ht="15" hidden="1">
      <c r="A811" s="217"/>
      <c r="B811" s="217">
        <f>VLOOKUP(C811,Companies[],3,FALSE)</f>
        <v>0</v>
      </c>
      <c r="C811" s="221" t="s">
        <v>458</v>
      </c>
      <c r="D811" s="217" t="s">
        <v>302</v>
      </c>
      <c r="E811" s="217" t="s">
        <v>609</v>
      </c>
      <c r="F811" s="217"/>
      <c r="G811" s="218"/>
      <c r="H811" s="217"/>
      <c r="I811" s="217" t="s">
        <v>185</v>
      </c>
      <c r="J811" s="219">
        <v>259928</v>
      </c>
      <c r="K811" s="217"/>
      <c r="L811" s="217"/>
      <c r="M811" s="217"/>
      <c r="N811" s="217"/>
      <c r="O811" s="217"/>
      <c r="P811" s="217"/>
      <c r="Q811" s="217"/>
      <c r="R811" s="217"/>
      <c r="S811" s="217"/>
      <c r="T811" s="217"/>
      <c r="U811" s="217"/>
      <c r="V811" s="217"/>
      <c r="W811" s="217"/>
      <c r="X811" s="217"/>
      <c r="Y811" s="217"/>
      <c r="Z811" s="217"/>
      <c r="AA811" s="217"/>
      <c r="AB811" s="217"/>
      <c r="AC811" s="217"/>
      <c r="AD811" s="217"/>
      <c r="AE811" s="217"/>
      <c r="AF811" s="217"/>
      <c r="AG811" s="217"/>
    </row>
    <row r="812" spans="1:33" s="37" customFormat="1" ht="15" hidden="1">
      <c r="A812" s="217"/>
      <c r="B812" s="217">
        <f>VLOOKUP(C812,Companies[],3,FALSE)</f>
        <v>0</v>
      </c>
      <c r="C812" s="221" t="s">
        <v>461</v>
      </c>
      <c r="D812" s="217" t="s">
        <v>302</v>
      </c>
      <c r="E812" s="217" t="s">
        <v>609</v>
      </c>
      <c r="F812" s="217"/>
      <c r="G812" s="218"/>
      <c r="H812" s="217"/>
      <c r="I812" s="217" t="s">
        <v>185</v>
      </c>
      <c r="J812" s="219">
        <v>2460405</v>
      </c>
      <c r="K812" s="217"/>
      <c r="L812" s="217"/>
      <c r="M812" s="217"/>
      <c r="N812" s="217"/>
      <c r="O812" s="217"/>
      <c r="P812" s="217"/>
      <c r="Q812" s="217"/>
      <c r="R812" s="217"/>
      <c r="S812" s="217"/>
      <c r="T812" s="217"/>
      <c r="U812" s="217"/>
      <c r="V812" s="217"/>
      <c r="W812" s="217"/>
      <c r="X812" s="217"/>
      <c r="Y812" s="217"/>
      <c r="Z812" s="217"/>
      <c r="AA812" s="217"/>
      <c r="AB812" s="217"/>
      <c r="AC812" s="217"/>
      <c r="AD812" s="217"/>
      <c r="AE812" s="217"/>
      <c r="AF812" s="217"/>
      <c r="AG812" s="217"/>
    </row>
    <row r="813" spans="1:33" s="37" customFormat="1" ht="15" hidden="1">
      <c r="A813" s="217"/>
      <c r="B813" s="217">
        <f>VLOOKUP(C813,Companies[],3,FALSE)</f>
        <v>0</v>
      </c>
      <c r="C813" s="221" t="s">
        <v>467</v>
      </c>
      <c r="D813" s="217" t="s">
        <v>302</v>
      </c>
      <c r="E813" s="217" t="s">
        <v>609</v>
      </c>
      <c r="F813" s="217"/>
      <c r="G813" s="218"/>
      <c r="H813" s="217"/>
      <c r="I813" s="217" t="s">
        <v>185</v>
      </c>
      <c r="J813" s="219">
        <v>393663</v>
      </c>
      <c r="K813" s="217"/>
      <c r="L813" s="217"/>
      <c r="M813" s="217"/>
      <c r="N813" s="217"/>
      <c r="O813" s="217"/>
      <c r="P813" s="217"/>
      <c r="Q813" s="217"/>
      <c r="R813" s="217"/>
      <c r="S813" s="217"/>
      <c r="T813" s="217"/>
      <c r="U813" s="217"/>
      <c r="V813" s="217"/>
      <c r="W813" s="217"/>
      <c r="X813" s="217"/>
      <c r="Y813" s="217"/>
      <c r="Z813" s="217"/>
      <c r="AA813" s="217"/>
      <c r="AB813" s="217"/>
      <c r="AC813" s="217"/>
      <c r="AD813" s="217"/>
      <c r="AE813" s="217"/>
      <c r="AF813" s="217"/>
      <c r="AG813" s="217"/>
    </row>
    <row r="814" spans="1:33" s="37" customFormat="1" ht="15" hidden="1">
      <c r="A814" s="217"/>
      <c r="B814" s="217">
        <f>VLOOKUP(C814,Companies[],3,FALSE)</f>
        <v>0</v>
      </c>
      <c r="C814" s="221" t="s">
        <v>494</v>
      </c>
      <c r="D814" s="217" t="s">
        <v>302</v>
      </c>
      <c r="E814" s="217" t="s">
        <v>609</v>
      </c>
      <c r="F814" s="217"/>
      <c r="G814" s="218"/>
      <c r="H814" s="217"/>
      <c r="I814" s="217" t="s">
        <v>185</v>
      </c>
      <c r="J814" s="219">
        <v>472</v>
      </c>
      <c r="K814" s="217"/>
      <c r="L814" s="217"/>
      <c r="M814" s="217"/>
      <c r="N814" s="217"/>
      <c r="O814" s="217"/>
      <c r="P814" s="217"/>
      <c r="Q814" s="217"/>
      <c r="R814" s="217"/>
      <c r="S814" s="217"/>
      <c r="T814" s="217"/>
      <c r="U814" s="217"/>
      <c r="V814" s="217"/>
      <c r="W814" s="217"/>
      <c r="X814" s="217"/>
      <c r="Y814" s="217"/>
      <c r="Z814" s="217"/>
      <c r="AA814" s="217"/>
      <c r="AB814" s="217"/>
      <c r="AC814" s="217"/>
      <c r="AD814" s="217"/>
      <c r="AE814" s="217"/>
      <c r="AF814" s="217"/>
      <c r="AG814" s="217"/>
    </row>
    <row r="815" spans="1:33" s="37" customFormat="1" ht="15" hidden="1">
      <c r="A815" s="217"/>
      <c r="B815" s="217">
        <f>VLOOKUP(C815,Companies[],3,FALSE)</f>
        <v>0</v>
      </c>
      <c r="C815" s="221" t="s">
        <v>518</v>
      </c>
      <c r="D815" s="217" t="s">
        <v>302</v>
      </c>
      <c r="E815" s="217" t="s">
        <v>609</v>
      </c>
      <c r="F815" s="217"/>
      <c r="G815" s="218"/>
      <c r="H815" s="217"/>
      <c r="I815" s="217" t="s">
        <v>185</v>
      </c>
      <c r="J815" s="219">
        <v>3739</v>
      </c>
      <c r="K815" s="217"/>
      <c r="L815" s="217"/>
      <c r="M815" s="217"/>
      <c r="N815" s="217"/>
      <c r="O815" s="217"/>
      <c r="P815" s="217"/>
      <c r="Q815" s="217"/>
      <c r="R815" s="217"/>
      <c r="S815" s="217"/>
      <c r="T815" s="217"/>
      <c r="U815" s="217"/>
      <c r="V815" s="217"/>
      <c r="W815" s="217"/>
      <c r="X815" s="217"/>
      <c r="Y815" s="217"/>
      <c r="Z815" s="217"/>
      <c r="AA815" s="217"/>
      <c r="AB815" s="217"/>
      <c r="AC815" s="217"/>
      <c r="AD815" s="217"/>
      <c r="AE815" s="217"/>
      <c r="AF815" s="217"/>
      <c r="AG815" s="217"/>
    </row>
    <row r="816" spans="1:33" s="37" customFormat="1" ht="15" hidden="1">
      <c r="A816" s="217"/>
      <c r="B816" s="217">
        <f>VLOOKUP(C816,Companies[],3,FALSE)</f>
        <v>0</v>
      </c>
      <c r="C816" s="221" t="s">
        <v>532</v>
      </c>
      <c r="D816" s="217" t="s">
        <v>302</v>
      </c>
      <c r="E816" s="217" t="s">
        <v>609</v>
      </c>
      <c r="F816" s="217"/>
      <c r="G816" s="218"/>
      <c r="H816" s="217"/>
      <c r="I816" s="217" t="s">
        <v>185</v>
      </c>
      <c r="J816" s="219">
        <v>48384000</v>
      </c>
      <c r="K816" s="217"/>
      <c r="L816" s="217"/>
      <c r="M816" s="217"/>
      <c r="N816" s="217"/>
      <c r="O816" s="217"/>
      <c r="P816" s="217"/>
      <c r="Q816" s="217"/>
      <c r="R816" s="217"/>
      <c r="S816" s="217"/>
      <c r="T816" s="217"/>
      <c r="U816" s="217"/>
      <c r="V816" s="217"/>
      <c r="W816" s="217"/>
      <c r="X816" s="217"/>
      <c r="Y816" s="217"/>
      <c r="Z816" s="217"/>
      <c r="AA816" s="217"/>
      <c r="AB816" s="217"/>
      <c r="AC816" s="217"/>
      <c r="AD816" s="217"/>
      <c r="AE816" s="217"/>
      <c r="AF816" s="217"/>
      <c r="AG816" s="217"/>
    </row>
    <row r="817" spans="1:33" s="37" customFormat="1" ht="15" hidden="1">
      <c r="A817" s="217"/>
      <c r="B817" s="217">
        <f>VLOOKUP(C817,Companies[],3,FALSE)</f>
        <v>0</v>
      </c>
      <c r="C817" s="221" t="s">
        <v>557</v>
      </c>
      <c r="D817" s="217" t="s">
        <v>302</v>
      </c>
      <c r="E817" s="217" t="s">
        <v>609</v>
      </c>
      <c r="F817" s="217"/>
      <c r="G817" s="218"/>
      <c r="H817" s="217"/>
      <c r="I817" s="217" t="s">
        <v>185</v>
      </c>
      <c r="J817" s="219">
        <v>7665001</v>
      </c>
      <c r="K817" s="217"/>
      <c r="L817" s="217"/>
      <c r="M817" s="217"/>
      <c r="N817" s="217"/>
      <c r="O817" s="217"/>
      <c r="P817" s="217"/>
      <c r="Q817" s="217"/>
      <c r="R817" s="217"/>
      <c r="S817" s="217"/>
      <c r="T817" s="217"/>
      <c r="U817" s="217"/>
      <c r="V817" s="217"/>
      <c r="W817" s="217"/>
      <c r="X817" s="217"/>
      <c r="Y817" s="217"/>
      <c r="Z817" s="217"/>
      <c r="AA817" s="217"/>
      <c r="AB817" s="217"/>
      <c r="AC817" s="217"/>
      <c r="AD817" s="217"/>
      <c r="AE817" s="217"/>
      <c r="AF817" s="217"/>
      <c r="AG817" s="217"/>
    </row>
    <row r="818" spans="1:33" s="37" customFormat="1" ht="15" hidden="1">
      <c r="A818" s="217"/>
      <c r="B818" s="217">
        <f>VLOOKUP(C818,Companies[],3,FALSE)</f>
        <v>0</v>
      </c>
      <c r="C818" s="221" t="s">
        <v>430</v>
      </c>
      <c r="D818" s="217" t="s">
        <v>299</v>
      </c>
      <c r="E818" s="217" t="s">
        <v>631</v>
      </c>
      <c r="F818" s="217"/>
      <c r="G818" s="218"/>
      <c r="H818" s="217"/>
      <c r="I818" s="217" t="s">
        <v>89</v>
      </c>
      <c r="J818" s="219">
        <v>36766133172</v>
      </c>
      <c r="K818" s="217"/>
      <c r="L818" s="217"/>
      <c r="M818" s="217"/>
      <c r="N818" s="217"/>
      <c r="O818" s="217"/>
      <c r="P818" s="217"/>
      <c r="Q818" s="217"/>
      <c r="R818" s="217"/>
      <c r="S818" s="217"/>
      <c r="T818" s="217"/>
      <c r="U818" s="217"/>
      <c r="V818" s="217"/>
      <c r="W818" s="217"/>
      <c r="X818" s="217"/>
      <c r="Y818" s="217"/>
      <c r="Z818" s="217"/>
      <c r="AA818" s="217"/>
      <c r="AB818" s="217"/>
      <c r="AC818" s="217"/>
      <c r="AD818" s="217"/>
      <c r="AE818" s="217"/>
      <c r="AF818" s="217"/>
      <c r="AG818" s="217"/>
    </row>
    <row r="819" spans="1:33" s="37" customFormat="1" ht="15" hidden="1">
      <c r="A819" s="217"/>
      <c r="B819" s="217">
        <f>VLOOKUP(C819,Companies[],3,FALSE)</f>
        <v>0</v>
      </c>
      <c r="C819" s="221" t="s">
        <v>436</v>
      </c>
      <c r="D819" s="217" t="s">
        <v>299</v>
      </c>
      <c r="E819" s="217" t="s">
        <v>631</v>
      </c>
      <c r="F819" s="217"/>
      <c r="G819" s="218"/>
      <c r="H819" s="217"/>
      <c r="I819" s="217" t="s">
        <v>89</v>
      </c>
      <c r="J819" s="219">
        <v>1275911519</v>
      </c>
      <c r="K819" s="217"/>
      <c r="L819" s="217"/>
      <c r="M819" s="217"/>
      <c r="N819" s="217"/>
      <c r="O819" s="217"/>
      <c r="P819" s="217"/>
      <c r="Q819" s="217"/>
      <c r="R819" s="217"/>
      <c r="S819" s="217"/>
      <c r="T819" s="217"/>
      <c r="U819" s="217"/>
      <c r="V819" s="217"/>
      <c r="W819" s="217"/>
      <c r="X819" s="217"/>
      <c r="Y819" s="217"/>
      <c r="Z819" s="217"/>
      <c r="AA819" s="217"/>
      <c r="AB819" s="217"/>
      <c r="AC819" s="217"/>
      <c r="AD819" s="217"/>
      <c r="AE819" s="217"/>
      <c r="AF819" s="217"/>
      <c r="AG819" s="217"/>
    </row>
    <row r="820" spans="1:33" s="37" customFormat="1" ht="15" hidden="1">
      <c r="A820" s="217"/>
      <c r="B820" s="217">
        <f>VLOOKUP(C820,Companies[],3,FALSE)</f>
        <v>0</v>
      </c>
      <c r="C820" s="221" t="s">
        <v>438</v>
      </c>
      <c r="D820" s="217" t="s">
        <v>299</v>
      </c>
      <c r="E820" s="217" t="s">
        <v>631</v>
      </c>
      <c r="F820" s="217"/>
      <c r="G820" s="218"/>
      <c r="H820" s="217"/>
      <c r="I820" s="217" t="s">
        <v>89</v>
      </c>
      <c r="J820" s="219">
        <v>2900028720</v>
      </c>
      <c r="K820" s="217"/>
      <c r="L820" s="217"/>
      <c r="M820" s="217"/>
      <c r="N820" s="217"/>
      <c r="O820" s="217"/>
      <c r="P820" s="217"/>
      <c r="Q820" s="217"/>
      <c r="R820" s="217"/>
      <c r="S820" s="217"/>
      <c r="T820" s="217"/>
      <c r="U820" s="217"/>
      <c r="V820" s="217"/>
      <c r="W820" s="217"/>
      <c r="X820" s="217"/>
      <c r="Y820" s="217"/>
      <c r="Z820" s="217"/>
      <c r="AA820" s="217"/>
      <c r="AB820" s="217"/>
      <c r="AC820" s="217"/>
      <c r="AD820" s="217"/>
      <c r="AE820" s="217"/>
      <c r="AF820" s="217"/>
      <c r="AG820" s="217"/>
    </row>
    <row r="821" spans="1:33" s="37" customFormat="1" ht="15" hidden="1">
      <c r="A821" s="217"/>
      <c r="B821" s="217">
        <f>VLOOKUP(C821,Companies[],3,FALSE)</f>
        <v>0</v>
      </c>
      <c r="C821" s="221" t="s">
        <v>440</v>
      </c>
      <c r="D821" s="217" t="s">
        <v>299</v>
      </c>
      <c r="E821" s="217" t="s">
        <v>631</v>
      </c>
      <c r="F821" s="217"/>
      <c r="G821" s="218"/>
      <c r="H821" s="217"/>
      <c r="I821" s="217" t="s">
        <v>89</v>
      </c>
      <c r="J821" s="219">
        <v>43148895656</v>
      </c>
      <c r="K821" s="217"/>
      <c r="L821" s="217"/>
      <c r="M821" s="217"/>
      <c r="N821" s="217"/>
      <c r="O821" s="217"/>
      <c r="P821" s="217"/>
      <c r="Q821" s="217"/>
      <c r="R821" s="217"/>
      <c r="S821" s="217"/>
      <c r="T821" s="217"/>
      <c r="U821" s="217"/>
      <c r="V821" s="217"/>
      <c r="W821" s="217"/>
      <c r="X821" s="217"/>
      <c r="Y821" s="217"/>
      <c r="Z821" s="217"/>
      <c r="AA821" s="217"/>
      <c r="AB821" s="217"/>
      <c r="AC821" s="217"/>
      <c r="AD821" s="217"/>
      <c r="AE821" s="217"/>
      <c r="AF821" s="217"/>
      <c r="AG821" s="217"/>
    </row>
    <row r="822" spans="1:33" s="37" customFormat="1" ht="15" hidden="1">
      <c r="A822" s="217"/>
      <c r="B822" s="217">
        <f>VLOOKUP(C822,Companies[],3,FALSE)</f>
        <v>0</v>
      </c>
      <c r="C822" s="221" t="s">
        <v>443</v>
      </c>
      <c r="D822" s="217" t="s">
        <v>299</v>
      </c>
      <c r="E822" s="217" t="s">
        <v>631</v>
      </c>
      <c r="F822" s="217"/>
      <c r="G822" s="218"/>
      <c r="H822" s="217"/>
      <c r="I822" s="217" t="s">
        <v>89</v>
      </c>
      <c r="J822" s="219">
        <v>2900028720</v>
      </c>
      <c r="K822" s="217"/>
      <c r="L822" s="217"/>
      <c r="M822" s="217"/>
      <c r="N822" s="217"/>
      <c r="O822" s="217"/>
      <c r="P822" s="217"/>
      <c r="Q822" s="217"/>
      <c r="R822" s="217"/>
      <c r="S822" s="217"/>
      <c r="T822" s="217"/>
      <c r="U822" s="217"/>
      <c r="V822" s="217"/>
      <c r="W822" s="217"/>
      <c r="X822" s="217"/>
      <c r="Y822" s="217"/>
      <c r="Z822" s="217"/>
      <c r="AA822" s="217"/>
      <c r="AB822" s="217"/>
      <c r="AC822" s="217"/>
      <c r="AD822" s="217"/>
      <c r="AE822" s="217"/>
      <c r="AF822" s="217"/>
      <c r="AG822" s="217"/>
    </row>
    <row r="823" spans="1:33" s="37" customFormat="1" ht="15" hidden="1">
      <c r="A823" s="217"/>
      <c r="B823" s="217">
        <f>VLOOKUP(C823,Companies[],3,FALSE)</f>
        <v>0</v>
      </c>
      <c r="C823" s="221" t="s">
        <v>444</v>
      </c>
      <c r="D823" s="217" t="s">
        <v>299</v>
      </c>
      <c r="E823" s="217" t="s">
        <v>631</v>
      </c>
      <c r="F823" s="217"/>
      <c r="G823" s="218"/>
      <c r="H823" s="217"/>
      <c r="I823" s="217" t="s">
        <v>89</v>
      </c>
      <c r="J823" s="219">
        <v>20000467209</v>
      </c>
      <c r="K823" s="217"/>
      <c r="L823" s="217"/>
      <c r="M823" s="217"/>
      <c r="N823" s="217"/>
      <c r="O823" s="217"/>
      <c r="P823" s="217"/>
      <c r="Q823" s="217"/>
      <c r="R823" s="217"/>
      <c r="S823" s="217"/>
      <c r="T823" s="217"/>
      <c r="U823" s="217"/>
      <c r="V823" s="217"/>
      <c r="W823" s="217"/>
      <c r="X823" s="217"/>
      <c r="Y823" s="217"/>
      <c r="Z823" s="217"/>
      <c r="AA823" s="217"/>
      <c r="AB823" s="217"/>
      <c r="AC823" s="217"/>
      <c r="AD823" s="217"/>
      <c r="AE823" s="217"/>
      <c r="AF823" s="217"/>
      <c r="AG823" s="217"/>
    </row>
    <row r="824" spans="1:33" s="37" customFormat="1" ht="15" hidden="1">
      <c r="A824" s="217"/>
      <c r="B824" s="217">
        <f>VLOOKUP(C824,Companies[],3,FALSE)</f>
        <v>0</v>
      </c>
      <c r="C824" s="221" t="s">
        <v>447</v>
      </c>
      <c r="D824" s="217" t="s">
        <v>299</v>
      </c>
      <c r="E824" s="217" t="s">
        <v>631</v>
      </c>
      <c r="F824" s="217"/>
      <c r="G824" s="218"/>
      <c r="H824" s="217"/>
      <c r="I824" s="217" t="s">
        <v>89</v>
      </c>
      <c r="J824" s="219">
        <v>975651900</v>
      </c>
      <c r="K824" s="217"/>
      <c r="L824" s="217"/>
      <c r="M824" s="217"/>
      <c r="N824" s="217"/>
      <c r="O824" s="217"/>
      <c r="P824" s="217"/>
      <c r="Q824" s="217"/>
      <c r="R824" s="217"/>
      <c r="S824" s="217"/>
      <c r="T824" s="217"/>
      <c r="U824" s="217"/>
      <c r="V824" s="217"/>
      <c r="W824" s="217"/>
      <c r="X824" s="217"/>
      <c r="Y824" s="217"/>
      <c r="Z824" s="217"/>
      <c r="AA824" s="217"/>
      <c r="AB824" s="217"/>
      <c r="AC824" s="217"/>
      <c r="AD824" s="217"/>
      <c r="AE824" s="217"/>
      <c r="AF824" s="217"/>
      <c r="AG824" s="217"/>
    </row>
    <row r="825" spans="1:33" s="37" customFormat="1" ht="15" hidden="1">
      <c r="A825" s="217"/>
      <c r="B825" s="217">
        <f>VLOOKUP(C825,Companies[],3,FALSE)</f>
        <v>0</v>
      </c>
      <c r="C825" s="221" t="s">
        <v>448</v>
      </c>
      <c r="D825" s="217" t="s">
        <v>299</v>
      </c>
      <c r="E825" s="217" t="s">
        <v>631</v>
      </c>
      <c r="F825" s="217"/>
      <c r="G825" s="218"/>
      <c r="H825" s="217"/>
      <c r="I825" s="217" t="s">
        <v>89</v>
      </c>
      <c r="J825" s="219">
        <v>4652985757</v>
      </c>
      <c r="K825" s="217"/>
      <c r="L825" s="217"/>
      <c r="M825" s="217"/>
      <c r="N825" s="217"/>
      <c r="O825" s="217"/>
      <c r="P825" s="217"/>
      <c r="Q825" s="217"/>
      <c r="R825" s="217"/>
      <c r="S825" s="217"/>
      <c r="T825" s="217"/>
      <c r="U825" s="217"/>
      <c r="V825" s="217"/>
      <c r="W825" s="217"/>
      <c r="X825" s="217"/>
      <c r="Y825" s="217"/>
      <c r="Z825" s="217"/>
      <c r="AA825" s="217"/>
      <c r="AB825" s="217"/>
      <c r="AC825" s="217"/>
      <c r="AD825" s="217"/>
      <c r="AE825" s="217"/>
      <c r="AF825" s="217"/>
      <c r="AG825" s="217"/>
    </row>
    <row r="826" spans="1:33" s="37" customFormat="1" ht="15" hidden="1">
      <c r="A826" s="217"/>
      <c r="B826" s="217">
        <f>VLOOKUP(C826,Companies[],3,FALSE)</f>
        <v>0</v>
      </c>
      <c r="C826" s="221" t="s">
        <v>451</v>
      </c>
      <c r="D826" s="217" t="s">
        <v>299</v>
      </c>
      <c r="E826" s="217" t="s">
        <v>631</v>
      </c>
      <c r="F826" s="217"/>
      <c r="G826" s="218"/>
      <c r="H826" s="217"/>
      <c r="I826" s="217" t="s">
        <v>89</v>
      </c>
      <c r="J826" s="219">
        <v>2218831928</v>
      </c>
      <c r="K826" s="217"/>
      <c r="L826" s="217"/>
      <c r="M826" s="217"/>
      <c r="N826" s="217"/>
      <c r="O826" s="217"/>
      <c r="P826" s="217"/>
      <c r="Q826" s="217"/>
      <c r="R826" s="217"/>
      <c r="S826" s="217"/>
      <c r="T826" s="217"/>
      <c r="U826" s="217"/>
      <c r="V826" s="217"/>
      <c r="W826" s="217"/>
      <c r="X826" s="217"/>
      <c r="Y826" s="217"/>
      <c r="Z826" s="217"/>
      <c r="AA826" s="217"/>
      <c r="AB826" s="217"/>
      <c r="AC826" s="217"/>
      <c r="AD826" s="217"/>
      <c r="AE826" s="217"/>
      <c r="AF826" s="217"/>
      <c r="AG826" s="217"/>
    </row>
    <row r="827" spans="1:33" s="37" customFormat="1" ht="15" hidden="1">
      <c r="A827" s="217"/>
      <c r="B827" s="217">
        <f>VLOOKUP(C827,Companies[],3,FALSE)</f>
        <v>0</v>
      </c>
      <c r="C827" s="221" t="s">
        <v>452</v>
      </c>
      <c r="D827" s="217" t="s">
        <v>299</v>
      </c>
      <c r="E827" s="217" t="s">
        <v>631</v>
      </c>
      <c r="F827" s="217"/>
      <c r="G827" s="218"/>
      <c r="H827" s="217"/>
      <c r="I827" s="217" t="s">
        <v>89</v>
      </c>
      <c r="J827" s="219">
        <v>32228742671</v>
      </c>
      <c r="K827" s="217"/>
      <c r="L827" s="217"/>
      <c r="M827" s="217"/>
      <c r="N827" s="217"/>
      <c r="O827" s="217"/>
      <c r="P827" s="217"/>
      <c r="Q827" s="217"/>
      <c r="R827" s="217"/>
      <c r="S827" s="217"/>
      <c r="T827" s="217"/>
      <c r="U827" s="217"/>
      <c r="V827" s="217"/>
      <c r="W827" s="217"/>
      <c r="X827" s="217"/>
      <c r="Y827" s="217"/>
      <c r="Z827" s="217"/>
      <c r="AA827" s="217"/>
      <c r="AB827" s="217"/>
      <c r="AC827" s="217"/>
      <c r="AD827" s="217"/>
      <c r="AE827" s="217"/>
      <c r="AF827" s="217"/>
      <c r="AG827" s="217"/>
    </row>
    <row r="828" spans="1:33" s="37" customFormat="1" ht="15" hidden="1">
      <c r="A828" s="217"/>
      <c r="B828" s="217">
        <f>VLOOKUP(C828,Companies[],3,FALSE)</f>
        <v>0</v>
      </c>
      <c r="C828" s="221" t="s">
        <v>453</v>
      </c>
      <c r="D828" s="217" t="s">
        <v>299</v>
      </c>
      <c r="E828" s="217" t="s">
        <v>631</v>
      </c>
      <c r="F828" s="217"/>
      <c r="G828" s="218"/>
      <c r="H828" s="217"/>
      <c r="I828" s="217" t="s">
        <v>89</v>
      </c>
      <c r="J828" s="219">
        <v>3690524553</v>
      </c>
      <c r="K828" s="217"/>
      <c r="L828" s="217"/>
      <c r="M828" s="217"/>
      <c r="N828" s="217"/>
      <c r="O828" s="217"/>
      <c r="P828" s="217"/>
      <c r="Q828" s="217"/>
      <c r="R828" s="217"/>
      <c r="S828" s="217"/>
      <c r="T828" s="217"/>
      <c r="U828" s="217"/>
      <c r="V828" s="217"/>
      <c r="W828" s="217"/>
      <c r="X828" s="217"/>
      <c r="Y828" s="217"/>
      <c r="Z828" s="217"/>
      <c r="AA828" s="217"/>
      <c r="AB828" s="217"/>
      <c r="AC828" s="217"/>
      <c r="AD828" s="217"/>
      <c r="AE828" s="217"/>
      <c r="AF828" s="217"/>
      <c r="AG828" s="217"/>
    </row>
    <row r="829" spans="1:33" s="37" customFormat="1" ht="15" hidden="1">
      <c r="A829" s="217"/>
      <c r="B829" s="217">
        <f>VLOOKUP(C829,Companies[],3,FALSE)</f>
        <v>0</v>
      </c>
      <c r="C829" s="221" t="s">
        <v>454</v>
      </c>
      <c r="D829" s="217" t="s">
        <v>299</v>
      </c>
      <c r="E829" s="217" t="s">
        <v>631</v>
      </c>
      <c r="F829" s="217"/>
      <c r="G829" s="218"/>
      <c r="H829" s="217"/>
      <c r="I829" s="217" t="s">
        <v>89</v>
      </c>
      <c r="J829" s="219">
        <v>24907250568</v>
      </c>
      <c r="K829" s="217"/>
      <c r="L829" s="217"/>
      <c r="M829" s="217"/>
      <c r="N829" s="217"/>
      <c r="O829" s="217"/>
      <c r="P829" s="217"/>
      <c r="Q829" s="217"/>
      <c r="R829" s="217"/>
      <c r="S829" s="217"/>
      <c r="T829" s="217"/>
      <c r="U829" s="217"/>
      <c r="V829" s="217"/>
      <c r="W829" s="217"/>
      <c r="X829" s="217"/>
      <c r="Y829" s="217"/>
      <c r="Z829" s="217"/>
      <c r="AA829" s="217"/>
      <c r="AB829" s="217"/>
      <c r="AC829" s="217"/>
      <c r="AD829" s="217"/>
      <c r="AE829" s="217"/>
      <c r="AF829" s="217"/>
      <c r="AG829" s="217"/>
    </row>
    <row r="830" spans="1:33" s="37" customFormat="1" ht="15" hidden="1">
      <c r="A830" s="217"/>
      <c r="B830" s="217">
        <f>VLOOKUP(C830,Companies[],3,FALSE)</f>
        <v>0</v>
      </c>
      <c r="C830" s="221" t="s">
        <v>455</v>
      </c>
      <c r="D830" s="217" t="s">
        <v>299</v>
      </c>
      <c r="E830" s="217" t="s">
        <v>631</v>
      </c>
      <c r="F830" s="217"/>
      <c r="G830" s="218"/>
      <c r="H830" s="217"/>
      <c r="I830" s="217" t="s">
        <v>89</v>
      </c>
      <c r="J830" s="219">
        <v>3274193383</v>
      </c>
      <c r="K830" s="217"/>
      <c r="L830" s="217"/>
      <c r="M830" s="217"/>
      <c r="N830" s="217"/>
      <c r="O830" s="217"/>
      <c r="P830" s="217"/>
      <c r="Q830" s="217"/>
      <c r="R830" s="217"/>
      <c r="S830" s="217"/>
      <c r="T830" s="217"/>
      <c r="U830" s="217"/>
      <c r="V830" s="217"/>
      <c r="W830" s="217"/>
      <c r="X830" s="217"/>
      <c r="Y830" s="217"/>
      <c r="Z830" s="217"/>
      <c r="AA830" s="217"/>
      <c r="AB830" s="217"/>
      <c r="AC830" s="217"/>
      <c r="AD830" s="217"/>
      <c r="AE830" s="217"/>
      <c r="AF830" s="217"/>
      <c r="AG830" s="217"/>
    </row>
    <row r="831" spans="1:33" s="37" customFormat="1" ht="15" hidden="1">
      <c r="A831" s="217"/>
      <c r="B831" s="217">
        <f>VLOOKUP(C831,Companies[],3,FALSE)</f>
        <v>0</v>
      </c>
      <c r="C831" s="221" t="s">
        <v>458</v>
      </c>
      <c r="D831" s="217" t="s">
        <v>299</v>
      </c>
      <c r="E831" s="217" t="s">
        <v>631</v>
      </c>
      <c r="F831" s="217"/>
      <c r="G831" s="218"/>
      <c r="H831" s="217"/>
      <c r="I831" s="217" t="s">
        <v>89</v>
      </c>
      <c r="J831" s="219">
        <v>541132487</v>
      </c>
      <c r="K831" s="217"/>
      <c r="L831" s="217"/>
      <c r="M831" s="217"/>
      <c r="N831" s="217"/>
      <c r="O831" s="217"/>
      <c r="P831" s="217"/>
      <c r="Q831" s="217"/>
      <c r="R831" s="217"/>
      <c r="S831" s="217"/>
      <c r="T831" s="217"/>
      <c r="U831" s="217"/>
      <c r="V831" s="217"/>
      <c r="W831" s="217"/>
      <c r="X831" s="217"/>
      <c r="Y831" s="217"/>
      <c r="Z831" s="217"/>
      <c r="AA831" s="217"/>
      <c r="AB831" s="217"/>
      <c r="AC831" s="217"/>
      <c r="AD831" s="217"/>
      <c r="AE831" s="217"/>
      <c r="AF831" s="217"/>
      <c r="AG831" s="217"/>
    </row>
    <row r="832" spans="1:33" s="37" customFormat="1" ht="15" hidden="1">
      <c r="A832" s="217"/>
      <c r="B832" s="217">
        <f>VLOOKUP(C832,Companies[],3,FALSE)</f>
        <v>0</v>
      </c>
      <c r="C832" s="221" t="s">
        <v>461</v>
      </c>
      <c r="D832" s="217" t="s">
        <v>299</v>
      </c>
      <c r="E832" s="217" t="s">
        <v>631</v>
      </c>
      <c r="F832" s="217"/>
      <c r="G832" s="218"/>
      <c r="H832" s="217"/>
      <c r="I832" s="217" t="s">
        <v>89</v>
      </c>
      <c r="J832" s="219">
        <v>31866204</v>
      </c>
      <c r="K832" s="217"/>
      <c r="L832" s="217"/>
      <c r="M832" s="217"/>
      <c r="N832" s="217"/>
      <c r="O832" s="217"/>
      <c r="P832" s="217"/>
      <c r="Q832" s="217"/>
      <c r="R832" s="217"/>
      <c r="S832" s="217"/>
      <c r="T832" s="217"/>
      <c r="U832" s="217"/>
      <c r="V832" s="217"/>
      <c r="W832" s="217"/>
      <c r="X832" s="217"/>
      <c r="Y832" s="217"/>
      <c r="Z832" s="217"/>
      <c r="AA832" s="217"/>
      <c r="AB832" s="217"/>
      <c r="AC832" s="217"/>
      <c r="AD832" s="217"/>
      <c r="AE832" s="217"/>
      <c r="AF832" s="217"/>
      <c r="AG832" s="217"/>
    </row>
    <row r="833" spans="1:33" s="37" customFormat="1" ht="15" hidden="1">
      <c r="A833" s="217"/>
      <c r="B833" s="217">
        <f>VLOOKUP(C833,Companies[],3,FALSE)</f>
        <v>0</v>
      </c>
      <c r="C833" s="221" t="s">
        <v>464</v>
      </c>
      <c r="D833" s="217" t="s">
        <v>299</v>
      </c>
      <c r="E833" s="217" t="s">
        <v>631</v>
      </c>
      <c r="F833" s="217"/>
      <c r="G833" s="218"/>
      <c r="H833" s="217"/>
      <c r="I833" s="217" t="s">
        <v>89</v>
      </c>
      <c r="J833" s="219">
        <v>17224946167</v>
      </c>
      <c r="K833" s="217"/>
      <c r="L833" s="217"/>
      <c r="M833" s="217"/>
      <c r="N833" s="217"/>
      <c r="O833" s="217"/>
      <c r="P833" s="217"/>
      <c r="Q833" s="217"/>
      <c r="R833" s="217"/>
      <c r="S833" s="217"/>
      <c r="T833" s="217"/>
      <c r="U833" s="217"/>
      <c r="V833" s="217"/>
      <c r="W833" s="217"/>
      <c r="X833" s="217"/>
      <c r="Y833" s="217"/>
      <c r="Z833" s="217"/>
      <c r="AA833" s="217"/>
      <c r="AB833" s="217"/>
      <c r="AC833" s="217"/>
      <c r="AD833" s="217"/>
      <c r="AE833" s="217"/>
      <c r="AF833" s="217"/>
      <c r="AG833" s="217"/>
    </row>
    <row r="834" spans="1:33" s="37" customFormat="1" ht="15" hidden="1">
      <c r="A834" s="217"/>
      <c r="B834" s="217">
        <f>VLOOKUP(C834,Companies[],3,FALSE)</f>
        <v>0</v>
      </c>
      <c r="C834" s="221" t="s">
        <v>465</v>
      </c>
      <c r="D834" s="217" t="s">
        <v>299</v>
      </c>
      <c r="E834" s="217" t="s">
        <v>631</v>
      </c>
      <c r="F834" s="217"/>
      <c r="G834" s="218"/>
      <c r="H834" s="217"/>
      <c r="I834" s="217" t="s">
        <v>89</v>
      </c>
      <c r="J834" s="219">
        <v>14846108350</v>
      </c>
      <c r="K834" s="217"/>
      <c r="L834" s="217"/>
      <c r="M834" s="217"/>
      <c r="N834" s="217"/>
      <c r="O834" s="217"/>
      <c r="P834" s="217"/>
      <c r="Q834" s="217"/>
      <c r="R834" s="217"/>
      <c r="S834" s="217"/>
      <c r="T834" s="217"/>
      <c r="U834" s="217"/>
      <c r="V834" s="217"/>
      <c r="W834" s="217"/>
      <c r="X834" s="217"/>
      <c r="Y834" s="217"/>
      <c r="Z834" s="217"/>
      <c r="AA834" s="217"/>
      <c r="AB834" s="217"/>
      <c r="AC834" s="217"/>
      <c r="AD834" s="217"/>
      <c r="AE834" s="217"/>
      <c r="AF834" s="217"/>
      <c r="AG834" s="217"/>
    </row>
    <row r="835" spans="1:33" s="37" customFormat="1" ht="15" hidden="1">
      <c r="A835" s="217"/>
      <c r="B835" s="217">
        <f>VLOOKUP(C835,Companies[],3,FALSE)</f>
        <v>0</v>
      </c>
      <c r="C835" s="221" t="s">
        <v>467</v>
      </c>
      <c r="D835" s="217" t="s">
        <v>299</v>
      </c>
      <c r="E835" s="217" t="s">
        <v>631</v>
      </c>
      <c r="F835" s="217"/>
      <c r="G835" s="218"/>
      <c r="H835" s="217"/>
      <c r="I835" s="217" t="s">
        <v>89</v>
      </c>
      <c r="J835" s="219">
        <v>7728359406</v>
      </c>
      <c r="K835" s="217"/>
      <c r="L835" s="217"/>
      <c r="M835" s="217"/>
      <c r="N835" s="217"/>
      <c r="O835" s="217"/>
      <c r="P835" s="217"/>
      <c r="Q835" s="217"/>
      <c r="R835" s="217"/>
      <c r="S835" s="217"/>
      <c r="T835" s="217"/>
      <c r="U835" s="217"/>
      <c r="V835" s="217"/>
      <c r="W835" s="217"/>
      <c r="X835" s="217"/>
      <c r="Y835" s="217"/>
      <c r="Z835" s="217"/>
      <c r="AA835" s="217"/>
      <c r="AB835" s="217"/>
      <c r="AC835" s="217"/>
      <c r="AD835" s="217"/>
      <c r="AE835" s="217"/>
      <c r="AF835" s="217"/>
      <c r="AG835" s="217"/>
    </row>
    <row r="836" spans="1:33" s="37" customFormat="1" ht="15" hidden="1">
      <c r="A836" s="217"/>
      <c r="B836" s="217">
        <f>VLOOKUP(C836,Companies[],3,FALSE)</f>
        <v>0</v>
      </c>
      <c r="C836" s="221" t="s">
        <v>470</v>
      </c>
      <c r="D836" s="217" t="s">
        <v>299</v>
      </c>
      <c r="E836" s="217" t="s">
        <v>631</v>
      </c>
      <c r="F836" s="217"/>
      <c r="G836" s="218"/>
      <c r="H836" s="217"/>
      <c r="I836" s="217" t="s">
        <v>89</v>
      </c>
      <c r="J836" s="219">
        <v>75339897769</v>
      </c>
      <c r="K836" s="217"/>
      <c r="L836" s="217"/>
      <c r="M836" s="217"/>
      <c r="N836" s="217"/>
      <c r="O836" s="217"/>
      <c r="P836" s="217"/>
      <c r="Q836" s="217"/>
      <c r="R836" s="217"/>
      <c r="S836" s="217"/>
      <c r="T836" s="217"/>
      <c r="U836" s="217"/>
      <c r="V836" s="217"/>
      <c r="W836" s="217"/>
      <c r="X836" s="217"/>
      <c r="Y836" s="217"/>
      <c r="Z836" s="217"/>
      <c r="AA836" s="217"/>
      <c r="AB836" s="217"/>
      <c r="AC836" s="217"/>
      <c r="AD836" s="217"/>
      <c r="AE836" s="217"/>
      <c r="AF836" s="217"/>
      <c r="AG836" s="217"/>
    </row>
    <row r="837" spans="1:33" s="37" customFormat="1" ht="15" hidden="1">
      <c r="A837" s="217"/>
      <c r="B837" s="217">
        <f>VLOOKUP(C837,Companies[],3,FALSE)</f>
        <v>0</v>
      </c>
      <c r="C837" s="221" t="s">
        <v>473</v>
      </c>
      <c r="D837" s="217" t="s">
        <v>299</v>
      </c>
      <c r="E837" s="217" t="s">
        <v>631</v>
      </c>
      <c r="F837" s="217"/>
      <c r="G837" s="218"/>
      <c r="H837" s="217"/>
      <c r="I837" s="217" t="s">
        <v>89</v>
      </c>
      <c r="J837" s="219">
        <v>36546337908</v>
      </c>
      <c r="K837" s="217"/>
      <c r="L837" s="217"/>
      <c r="M837" s="217"/>
      <c r="N837" s="217"/>
      <c r="O837" s="217"/>
      <c r="P837" s="217"/>
      <c r="Q837" s="217"/>
      <c r="R837" s="217"/>
      <c r="S837" s="217"/>
      <c r="T837" s="217"/>
      <c r="U837" s="217"/>
      <c r="V837" s="217"/>
      <c r="W837" s="217"/>
      <c r="X837" s="217"/>
      <c r="Y837" s="217"/>
      <c r="Z837" s="217"/>
      <c r="AA837" s="217"/>
      <c r="AB837" s="217"/>
      <c r="AC837" s="217"/>
      <c r="AD837" s="217"/>
      <c r="AE837" s="217"/>
      <c r="AF837" s="217"/>
      <c r="AG837" s="217"/>
    </row>
    <row r="838" spans="1:33" s="37" customFormat="1" ht="15" hidden="1">
      <c r="A838" s="217"/>
      <c r="B838" s="217">
        <f>VLOOKUP(C838,Companies[],3,FALSE)</f>
        <v>0</v>
      </c>
      <c r="C838" s="221" t="s">
        <v>474</v>
      </c>
      <c r="D838" s="217" t="s">
        <v>299</v>
      </c>
      <c r="E838" s="217" t="s">
        <v>631</v>
      </c>
      <c r="F838" s="217"/>
      <c r="G838" s="218"/>
      <c r="H838" s="217"/>
      <c r="I838" s="217" t="s">
        <v>89</v>
      </c>
      <c r="J838" s="219">
        <v>945224781</v>
      </c>
      <c r="K838" s="217"/>
      <c r="L838" s="217"/>
      <c r="M838" s="217"/>
      <c r="N838" s="217"/>
      <c r="O838" s="217"/>
      <c r="P838" s="217"/>
      <c r="Q838" s="217"/>
      <c r="R838" s="217"/>
      <c r="S838" s="217"/>
      <c r="T838" s="217"/>
      <c r="U838" s="217"/>
      <c r="V838" s="217"/>
      <c r="W838" s="217"/>
      <c r="X838" s="217"/>
      <c r="Y838" s="217"/>
      <c r="Z838" s="217"/>
      <c r="AA838" s="217"/>
      <c r="AB838" s="217"/>
      <c r="AC838" s="217"/>
      <c r="AD838" s="217"/>
      <c r="AE838" s="217"/>
      <c r="AF838" s="217"/>
      <c r="AG838" s="217"/>
    </row>
    <row r="839" spans="1:33" s="37" customFormat="1" ht="15" hidden="1">
      <c r="A839" s="217"/>
      <c r="B839" s="217">
        <f>VLOOKUP(C839,Companies[],3,FALSE)</f>
        <v>0</v>
      </c>
      <c r="C839" s="221" t="s">
        <v>476</v>
      </c>
      <c r="D839" s="217" t="s">
        <v>299</v>
      </c>
      <c r="E839" s="217" t="s">
        <v>631</v>
      </c>
      <c r="F839" s="217"/>
      <c r="G839" s="218"/>
      <c r="H839" s="217"/>
      <c r="I839" s="217" t="s">
        <v>89</v>
      </c>
      <c r="J839" s="219">
        <v>50254632197</v>
      </c>
      <c r="K839" s="217"/>
      <c r="L839" s="217"/>
      <c r="M839" s="217"/>
      <c r="N839" s="217"/>
      <c r="O839" s="217"/>
      <c r="P839" s="217"/>
      <c r="Q839" s="217"/>
      <c r="R839" s="217"/>
      <c r="S839" s="217"/>
      <c r="T839" s="217"/>
      <c r="U839" s="217"/>
      <c r="V839" s="217"/>
      <c r="W839" s="217"/>
      <c r="X839" s="217"/>
      <c r="Y839" s="217"/>
      <c r="Z839" s="217"/>
      <c r="AA839" s="217"/>
      <c r="AB839" s="217"/>
      <c r="AC839" s="217"/>
      <c r="AD839" s="217"/>
      <c r="AE839" s="217"/>
      <c r="AF839" s="217"/>
      <c r="AG839" s="217"/>
    </row>
    <row r="840" spans="1:33" s="37" customFormat="1" ht="15" hidden="1">
      <c r="A840" s="217"/>
      <c r="B840" s="217">
        <f>VLOOKUP(C840,Companies[],3,FALSE)</f>
        <v>0</v>
      </c>
      <c r="C840" s="221" t="s">
        <v>478</v>
      </c>
      <c r="D840" s="217" t="s">
        <v>299</v>
      </c>
      <c r="E840" s="217" t="s">
        <v>631</v>
      </c>
      <c r="F840" s="217"/>
      <c r="G840" s="218"/>
      <c r="H840" s="217"/>
      <c r="I840" s="217" t="s">
        <v>89</v>
      </c>
      <c r="J840" s="219">
        <v>1926020056</v>
      </c>
      <c r="K840" s="217"/>
      <c r="L840" s="217"/>
      <c r="M840" s="217"/>
      <c r="N840" s="217"/>
      <c r="O840" s="217"/>
      <c r="P840" s="217"/>
      <c r="Q840" s="217"/>
      <c r="R840" s="217"/>
      <c r="S840" s="217"/>
      <c r="T840" s="217"/>
      <c r="U840" s="217"/>
      <c r="V840" s="217"/>
      <c r="W840" s="217"/>
      <c r="X840" s="217"/>
      <c r="Y840" s="217"/>
      <c r="Z840" s="217"/>
      <c r="AA840" s="217"/>
      <c r="AB840" s="217"/>
      <c r="AC840" s="217"/>
      <c r="AD840" s="217"/>
      <c r="AE840" s="217"/>
      <c r="AF840" s="217"/>
      <c r="AG840" s="217"/>
    </row>
    <row r="841" spans="1:33" s="37" customFormat="1" ht="15" hidden="1">
      <c r="A841" s="217"/>
      <c r="B841" s="217">
        <f>VLOOKUP(C841,Companies[],3,FALSE)</f>
        <v>0</v>
      </c>
      <c r="C841" s="221" t="s">
        <v>480</v>
      </c>
      <c r="D841" s="217" t="s">
        <v>299</v>
      </c>
      <c r="E841" s="217" t="s">
        <v>631</v>
      </c>
      <c r="F841" s="217"/>
      <c r="G841" s="218"/>
      <c r="H841" s="217"/>
      <c r="I841" s="217" t="s">
        <v>89</v>
      </c>
      <c r="J841" s="219">
        <v>1293487611</v>
      </c>
      <c r="K841" s="217"/>
      <c r="L841" s="217"/>
      <c r="M841" s="217"/>
      <c r="N841" s="217"/>
      <c r="O841" s="217"/>
      <c r="P841" s="217"/>
      <c r="Q841" s="217"/>
      <c r="R841" s="217"/>
      <c r="S841" s="217"/>
      <c r="T841" s="217"/>
      <c r="U841" s="217"/>
      <c r="V841" s="217"/>
      <c r="W841" s="217"/>
      <c r="X841" s="217"/>
      <c r="Y841" s="217"/>
      <c r="Z841" s="217"/>
      <c r="AA841" s="217"/>
      <c r="AB841" s="217"/>
      <c r="AC841" s="217"/>
      <c r="AD841" s="217"/>
      <c r="AE841" s="217"/>
      <c r="AF841" s="217"/>
      <c r="AG841" s="217"/>
    </row>
    <row r="842" spans="1:33" s="37" customFormat="1" ht="15" hidden="1">
      <c r="A842" s="217"/>
      <c r="B842" s="217">
        <f>VLOOKUP(C842,Companies[],3,FALSE)</f>
        <v>0</v>
      </c>
      <c r="C842" s="221" t="s">
        <v>482</v>
      </c>
      <c r="D842" s="217" t="s">
        <v>299</v>
      </c>
      <c r="E842" s="217" t="s">
        <v>631</v>
      </c>
      <c r="F842" s="217"/>
      <c r="G842" s="218"/>
      <c r="H842" s="217"/>
      <c r="I842" s="217" t="s">
        <v>89</v>
      </c>
      <c r="J842" s="219">
        <v>247434063</v>
      </c>
      <c r="K842" s="217"/>
      <c r="L842" s="217"/>
      <c r="M842" s="217"/>
      <c r="N842" s="217"/>
      <c r="O842" s="217"/>
      <c r="P842" s="217"/>
      <c r="Q842" s="217"/>
      <c r="R842" s="217"/>
      <c r="S842" s="217"/>
      <c r="T842" s="217"/>
      <c r="U842" s="217"/>
      <c r="V842" s="217"/>
      <c r="W842" s="217"/>
      <c r="X842" s="217"/>
      <c r="Y842" s="217"/>
      <c r="Z842" s="217"/>
      <c r="AA842" s="217"/>
      <c r="AB842" s="217"/>
      <c r="AC842" s="217"/>
      <c r="AD842" s="217"/>
      <c r="AE842" s="217"/>
      <c r="AF842" s="217"/>
      <c r="AG842" s="217"/>
    </row>
    <row r="843" spans="1:33" s="37" customFormat="1" ht="15" hidden="1">
      <c r="A843" s="217"/>
      <c r="B843" s="217">
        <f>VLOOKUP(C843,Companies[],3,FALSE)</f>
        <v>0</v>
      </c>
      <c r="C843" s="221" t="s">
        <v>484</v>
      </c>
      <c r="D843" s="217" t="s">
        <v>299</v>
      </c>
      <c r="E843" s="217" t="s">
        <v>631</v>
      </c>
      <c r="F843" s="217"/>
      <c r="G843" s="218"/>
      <c r="H843" s="217"/>
      <c r="I843" s="217" t="s">
        <v>89</v>
      </c>
      <c r="J843" s="219">
        <v>1239273588</v>
      </c>
      <c r="K843" s="217"/>
      <c r="L843" s="217"/>
      <c r="M843" s="217"/>
      <c r="N843" s="217"/>
      <c r="O843" s="217"/>
      <c r="P843" s="217"/>
      <c r="Q843" s="217"/>
      <c r="R843" s="217"/>
      <c r="S843" s="217"/>
      <c r="T843" s="217"/>
      <c r="U843" s="217"/>
      <c r="V843" s="217"/>
      <c r="W843" s="217"/>
      <c r="X843" s="217"/>
      <c r="Y843" s="217"/>
      <c r="Z843" s="217"/>
      <c r="AA843" s="217"/>
      <c r="AB843" s="217"/>
      <c r="AC843" s="217"/>
      <c r="AD843" s="217"/>
      <c r="AE843" s="217"/>
      <c r="AF843" s="217"/>
      <c r="AG843" s="217"/>
    </row>
    <row r="844" spans="1:33" s="37" customFormat="1" ht="15" hidden="1">
      <c r="A844" s="217"/>
      <c r="B844" s="217">
        <f>VLOOKUP(C844,Companies[],3,FALSE)</f>
        <v>0</v>
      </c>
      <c r="C844" s="221" t="s">
        <v>485</v>
      </c>
      <c r="D844" s="217" t="s">
        <v>299</v>
      </c>
      <c r="E844" s="217" t="s">
        <v>631</v>
      </c>
      <c r="F844" s="217"/>
      <c r="G844" s="218"/>
      <c r="H844" s="217"/>
      <c r="I844" s="217" t="s">
        <v>89</v>
      </c>
      <c r="J844" s="219">
        <v>1117924691</v>
      </c>
      <c r="K844" s="217"/>
      <c r="L844" s="217"/>
      <c r="M844" s="217"/>
      <c r="N844" s="217"/>
      <c r="O844" s="217"/>
      <c r="P844" s="217"/>
      <c r="Q844" s="217"/>
      <c r="R844" s="217"/>
      <c r="S844" s="217"/>
      <c r="T844" s="217"/>
      <c r="U844" s="217"/>
      <c r="V844" s="217"/>
      <c r="W844" s="217"/>
      <c r="X844" s="217"/>
      <c r="Y844" s="217"/>
      <c r="Z844" s="217"/>
      <c r="AA844" s="217"/>
      <c r="AB844" s="217"/>
      <c r="AC844" s="217"/>
      <c r="AD844" s="217"/>
      <c r="AE844" s="217"/>
      <c r="AF844" s="217"/>
      <c r="AG844" s="217"/>
    </row>
    <row r="845" spans="1:33" s="37" customFormat="1" ht="15" hidden="1">
      <c r="A845" s="217"/>
      <c r="B845" s="217">
        <f>VLOOKUP(C845,Companies[],3,FALSE)</f>
        <v>0</v>
      </c>
      <c r="C845" s="221" t="s">
        <v>486</v>
      </c>
      <c r="D845" s="217" t="s">
        <v>299</v>
      </c>
      <c r="E845" s="217" t="s">
        <v>631</v>
      </c>
      <c r="F845" s="217"/>
      <c r="G845" s="218"/>
      <c r="H845" s="217"/>
      <c r="I845" s="217" t="s">
        <v>89</v>
      </c>
      <c r="J845" s="219">
        <v>38428221685</v>
      </c>
      <c r="K845" s="217"/>
      <c r="L845" s="217"/>
      <c r="M845" s="217"/>
      <c r="N845" s="217"/>
      <c r="O845" s="217"/>
      <c r="P845" s="217"/>
      <c r="Q845" s="217"/>
      <c r="R845" s="217"/>
      <c r="S845" s="217"/>
      <c r="T845" s="217"/>
      <c r="U845" s="217"/>
      <c r="V845" s="217"/>
      <c r="W845" s="217"/>
      <c r="X845" s="217"/>
      <c r="Y845" s="217"/>
      <c r="Z845" s="217"/>
      <c r="AA845" s="217"/>
      <c r="AB845" s="217"/>
      <c r="AC845" s="217"/>
      <c r="AD845" s="217"/>
      <c r="AE845" s="217"/>
      <c r="AF845" s="217"/>
      <c r="AG845" s="217"/>
    </row>
    <row r="846" spans="1:33" s="37" customFormat="1" ht="15" hidden="1">
      <c r="A846" s="217"/>
      <c r="B846" s="217">
        <f>VLOOKUP(C846,Companies[],3,FALSE)</f>
        <v>0</v>
      </c>
      <c r="C846" s="221" t="s">
        <v>490</v>
      </c>
      <c r="D846" s="217" t="s">
        <v>299</v>
      </c>
      <c r="E846" s="217" t="s">
        <v>631</v>
      </c>
      <c r="F846" s="217"/>
      <c r="G846" s="218"/>
      <c r="H846" s="217"/>
      <c r="I846" s="217" t="s">
        <v>89</v>
      </c>
      <c r="J846" s="219">
        <v>9049989812</v>
      </c>
      <c r="K846" s="217"/>
      <c r="L846" s="217"/>
      <c r="M846" s="217"/>
      <c r="N846" s="217"/>
      <c r="O846" s="217"/>
      <c r="P846" s="217"/>
      <c r="Q846" s="217"/>
      <c r="R846" s="217"/>
      <c r="S846" s="217"/>
      <c r="T846" s="217"/>
      <c r="U846" s="217"/>
      <c r="V846" s="217"/>
      <c r="W846" s="217"/>
      <c r="X846" s="217"/>
      <c r="Y846" s="217"/>
      <c r="Z846" s="217"/>
      <c r="AA846" s="217"/>
      <c r="AB846" s="217"/>
      <c r="AC846" s="217"/>
      <c r="AD846" s="217"/>
      <c r="AE846" s="217"/>
      <c r="AF846" s="217"/>
      <c r="AG846" s="217"/>
    </row>
    <row r="847" spans="1:33" s="37" customFormat="1" ht="15" hidden="1">
      <c r="A847" s="217"/>
      <c r="B847" s="217">
        <f>VLOOKUP(C847,Companies[],3,FALSE)</f>
        <v>0</v>
      </c>
      <c r="C847" s="221" t="s">
        <v>492</v>
      </c>
      <c r="D847" s="217" t="s">
        <v>299</v>
      </c>
      <c r="E847" s="217" t="s">
        <v>631</v>
      </c>
      <c r="F847" s="217"/>
      <c r="G847" s="218"/>
      <c r="H847" s="217"/>
      <c r="I847" s="217" t="s">
        <v>89</v>
      </c>
      <c r="J847" s="219">
        <v>380621210</v>
      </c>
      <c r="K847" s="217"/>
      <c r="L847" s="217"/>
      <c r="M847" s="217"/>
      <c r="N847" s="217"/>
      <c r="O847" s="217"/>
      <c r="P847" s="217"/>
      <c r="Q847" s="217"/>
      <c r="R847" s="217"/>
      <c r="S847" s="217"/>
      <c r="T847" s="217"/>
      <c r="U847" s="217"/>
      <c r="V847" s="217"/>
      <c r="W847" s="217"/>
      <c r="X847" s="217"/>
      <c r="Y847" s="217"/>
      <c r="Z847" s="217"/>
      <c r="AA847" s="217"/>
      <c r="AB847" s="217"/>
      <c r="AC847" s="217"/>
      <c r="AD847" s="217"/>
      <c r="AE847" s="217"/>
      <c r="AF847" s="217"/>
      <c r="AG847" s="217"/>
    </row>
    <row r="848" spans="1:33" s="37" customFormat="1" ht="15" hidden="1">
      <c r="A848" s="217"/>
      <c r="B848" s="217">
        <f>VLOOKUP(C848,Companies[],3,FALSE)</f>
        <v>0</v>
      </c>
      <c r="C848" s="221" t="s">
        <v>493</v>
      </c>
      <c r="D848" s="217" t="s">
        <v>299</v>
      </c>
      <c r="E848" s="217" t="s">
        <v>631</v>
      </c>
      <c r="F848" s="217"/>
      <c r="G848" s="218"/>
      <c r="H848" s="217"/>
      <c r="I848" s="217" t="s">
        <v>89</v>
      </c>
      <c r="J848" s="219">
        <v>380621210</v>
      </c>
      <c r="K848" s="217"/>
      <c r="L848" s="217"/>
      <c r="M848" s="217"/>
      <c r="N848" s="217"/>
      <c r="O848" s="217"/>
      <c r="P848" s="217"/>
      <c r="Q848" s="217"/>
      <c r="R848" s="217"/>
      <c r="S848" s="217"/>
      <c r="T848" s="217"/>
      <c r="U848" s="217"/>
      <c r="V848" s="217"/>
      <c r="W848" s="217"/>
      <c r="X848" s="217"/>
      <c r="Y848" s="217"/>
      <c r="Z848" s="217"/>
      <c r="AA848" s="217"/>
      <c r="AB848" s="217"/>
      <c r="AC848" s="217"/>
      <c r="AD848" s="217"/>
      <c r="AE848" s="217"/>
      <c r="AF848" s="217"/>
      <c r="AG848" s="217"/>
    </row>
    <row r="849" spans="1:33" s="37" customFormat="1" ht="15" hidden="1">
      <c r="A849" s="217"/>
      <c r="B849" s="217">
        <f>VLOOKUP(C849,Companies[],3,FALSE)</f>
        <v>0</v>
      </c>
      <c r="C849" s="221" t="s">
        <v>495</v>
      </c>
      <c r="D849" s="217" t="s">
        <v>299</v>
      </c>
      <c r="E849" s="217" t="s">
        <v>631</v>
      </c>
      <c r="F849" s="217"/>
      <c r="G849" s="218"/>
      <c r="H849" s="217"/>
      <c r="I849" s="217" t="s">
        <v>89</v>
      </c>
      <c r="J849" s="219">
        <v>1026000000</v>
      </c>
      <c r="K849" s="217"/>
      <c r="L849" s="217"/>
      <c r="M849" s="217"/>
      <c r="N849" s="217"/>
      <c r="O849" s="217"/>
      <c r="P849" s="217"/>
      <c r="Q849" s="217"/>
      <c r="R849" s="217"/>
      <c r="S849" s="217"/>
      <c r="T849" s="217"/>
      <c r="U849" s="217"/>
      <c r="V849" s="217"/>
      <c r="W849" s="217"/>
      <c r="X849" s="217"/>
      <c r="Y849" s="217"/>
      <c r="Z849" s="217"/>
      <c r="AA849" s="217"/>
      <c r="AB849" s="217"/>
      <c r="AC849" s="217"/>
      <c r="AD849" s="217"/>
      <c r="AE849" s="217"/>
      <c r="AF849" s="217"/>
      <c r="AG849" s="217"/>
    </row>
    <row r="850" spans="1:33" s="37" customFormat="1" ht="15" hidden="1">
      <c r="A850" s="217"/>
      <c r="B850" s="217">
        <f>VLOOKUP(C850,Companies[],3,FALSE)</f>
        <v>0</v>
      </c>
      <c r="C850" s="221" t="s">
        <v>498</v>
      </c>
      <c r="D850" s="217" t="s">
        <v>299</v>
      </c>
      <c r="E850" s="217" t="s">
        <v>631</v>
      </c>
      <c r="F850" s="217"/>
      <c r="G850" s="218"/>
      <c r="H850" s="217"/>
      <c r="I850" s="217" t="s">
        <v>89</v>
      </c>
      <c r="J850" s="219">
        <v>630517765</v>
      </c>
      <c r="K850" s="217"/>
      <c r="L850" s="217"/>
      <c r="M850" s="217"/>
      <c r="N850" s="217"/>
      <c r="O850" s="217"/>
      <c r="P850" s="217"/>
      <c r="Q850" s="217"/>
      <c r="R850" s="217"/>
      <c r="S850" s="217"/>
      <c r="T850" s="217"/>
      <c r="U850" s="217"/>
      <c r="V850" s="217"/>
      <c r="W850" s="217"/>
      <c r="X850" s="217"/>
      <c r="Y850" s="217"/>
      <c r="Z850" s="217"/>
      <c r="AA850" s="217"/>
      <c r="AB850" s="217"/>
      <c r="AC850" s="217"/>
      <c r="AD850" s="217"/>
      <c r="AE850" s="217"/>
      <c r="AF850" s="217"/>
      <c r="AG850" s="217"/>
    </row>
    <row r="851" spans="1:33" s="37" customFormat="1" ht="15" hidden="1">
      <c r="A851" s="217"/>
      <c r="B851" s="217">
        <f>VLOOKUP(C851,Companies[],3,FALSE)</f>
        <v>0</v>
      </c>
      <c r="C851" s="221" t="s">
        <v>499</v>
      </c>
      <c r="D851" s="217" t="s">
        <v>299</v>
      </c>
      <c r="E851" s="217" t="s">
        <v>631</v>
      </c>
      <c r="F851" s="217"/>
      <c r="G851" s="218"/>
      <c r="H851" s="217"/>
      <c r="I851" s="217" t="s">
        <v>89</v>
      </c>
      <c r="J851" s="219">
        <v>18688793951</v>
      </c>
      <c r="K851" s="217"/>
      <c r="L851" s="217"/>
      <c r="M851" s="217"/>
      <c r="N851" s="217"/>
      <c r="O851" s="217"/>
      <c r="P851" s="217"/>
      <c r="Q851" s="217"/>
      <c r="R851" s="217"/>
      <c r="S851" s="217"/>
      <c r="T851" s="217"/>
      <c r="U851" s="217"/>
      <c r="V851" s="217"/>
      <c r="W851" s="217"/>
      <c r="X851" s="217"/>
      <c r="Y851" s="217"/>
      <c r="Z851" s="217"/>
      <c r="AA851" s="217"/>
      <c r="AB851" s="217"/>
      <c r="AC851" s="217"/>
      <c r="AD851" s="217"/>
      <c r="AE851" s="217"/>
      <c r="AF851" s="217"/>
      <c r="AG851" s="217"/>
    </row>
    <row r="852" spans="1:33" s="37" customFormat="1" ht="15" hidden="1">
      <c r="A852" s="217"/>
      <c r="B852" s="217">
        <f>VLOOKUP(C852,Companies[],3,FALSE)</f>
        <v>0</v>
      </c>
      <c r="C852" s="221" t="s">
        <v>502</v>
      </c>
      <c r="D852" s="217" t="s">
        <v>299</v>
      </c>
      <c r="E852" s="217" t="s">
        <v>631</v>
      </c>
      <c r="F852" s="217"/>
      <c r="G852" s="218"/>
      <c r="H852" s="217"/>
      <c r="I852" s="217" t="s">
        <v>89</v>
      </c>
      <c r="J852" s="219">
        <v>2541397973</v>
      </c>
      <c r="K852" s="217"/>
      <c r="L852" s="217"/>
      <c r="M852" s="217"/>
      <c r="N852" s="217"/>
      <c r="O852" s="217"/>
      <c r="P852" s="217"/>
      <c r="Q852" s="217"/>
      <c r="R852" s="217"/>
      <c r="S852" s="217"/>
      <c r="T852" s="217"/>
      <c r="U852" s="217"/>
      <c r="V852" s="217"/>
      <c r="W852" s="217"/>
      <c r="X852" s="217"/>
      <c r="Y852" s="217"/>
      <c r="Z852" s="217"/>
      <c r="AA852" s="217"/>
      <c r="AB852" s="217"/>
      <c r="AC852" s="217"/>
      <c r="AD852" s="217"/>
      <c r="AE852" s="217"/>
      <c r="AF852" s="217"/>
      <c r="AG852" s="217"/>
    </row>
    <row r="853" spans="1:33" s="37" customFormat="1" ht="15" hidden="1">
      <c r="A853" s="217"/>
      <c r="B853" s="217">
        <f>VLOOKUP(C853,Companies[],3,FALSE)</f>
        <v>0</v>
      </c>
      <c r="C853" s="221" t="s">
        <v>503</v>
      </c>
      <c r="D853" s="217" t="s">
        <v>299</v>
      </c>
      <c r="E853" s="217" t="s">
        <v>631</v>
      </c>
      <c r="F853" s="217"/>
      <c r="G853" s="218"/>
      <c r="H853" s="217"/>
      <c r="I853" s="217" t="s">
        <v>89</v>
      </c>
      <c r="J853" s="219">
        <v>3525987981</v>
      </c>
      <c r="K853" s="217"/>
      <c r="L853" s="217"/>
      <c r="M853" s="217"/>
      <c r="N853" s="217"/>
      <c r="O853" s="217"/>
      <c r="P853" s="217"/>
      <c r="Q853" s="217"/>
      <c r="R853" s="217"/>
      <c r="S853" s="217"/>
      <c r="T853" s="217"/>
      <c r="U853" s="217"/>
      <c r="V853" s="217"/>
      <c r="W853" s="217"/>
      <c r="X853" s="217"/>
      <c r="Y853" s="217"/>
      <c r="Z853" s="217"/>
      <c r="AA853" s="217"/>
      <c r="AB853" s="217"/>
      <c r="AC853" s="217"/>
      <c r="AD853" s="217"/>
      <c r="AE853" s="217"/>
      <c r="AF853" s="217"/>
      <c r="AG853" s="217"/>
    </row>
    <row r="854" spans="1:33" s="37" customFormat="1" ht="15" hidden="1">
      <c r="A854" s="217"/>
      <c r="B854" s="217">
        <f>VLOOKUP(C854,Companies[],3,FALSE)</f>
        <v>0</v>
      </c>
      <c r="C854" s="221" t="s">
        <v>505</v>
      </c>
      <c r="D854" s="217" t="s">
        <v>299</v>
      </c>
      <c r="E854" s="217" t="s">
        <v>631</v>
      </c>
      <c r="F854" s="217"/>
      <c r="G854" s="218"/>
      <c r="H854" s="217"/>
      <c r="I854" s="217" t="s">
        <v>89</v>
      </c>
      <c r="J854" s="219">
        <v>459301280</v>
      </c>
      <c r="K854" s="217"/>
      <c r="L854" s="217"/>
      <c r="M854" s="217"/>
      <c r="N854" s="217"/>
      <c r="O854" s="217"/>
      <c r="P854" s="217"/>
      <c r="Q854" s="217"/>
      <c r="R854" s="217"/>
      <c r="S854" s="217"/>
      <c r="T854" s="217"/>
      <c r="U854" s="217"/>
      <c r="V854" s="217"/>
      <c r="W854" s="217"/>
      <c r="X854" s="217"/>
      <c r="Y854" s="217"/>
      <c r="Z854" s="217"/>
      <c r="AA854" s="217"/>
      <c r="AB854" s="217"/>
      <c r="AC854" s="217"/>
      <c r="AD854" s="217"/>
      <c r="AE854" s="217"/>
      <c r="AF854" s="217"/>
      <c r="AG854" s="217"/>
    </row>
    <row r="855" spans="1:33" s="37" customFormat="1" ht="15" hidden="1">
      <c r="A855" s="217"/>
      <c r="B855" s="217">
        <f>VLOOKUP(C855,Companies[],3,FALSE)</f>
        <v>0</v>
      </c>
      <c r="C855" s="221" t="s">
        <v>506</v>
      </c>
      <c r="D855" s="217" t="s">
        <v>299</v>
      </c>
      <c r="E855" s="217" t="s">
        <v>631</v>
      </c>
      <c r="F855" s="217"/>
      <c r="G855" s="218"/>
      <c r="H855" s="217"/>
      <c r="I855" s="217" t="s">
        <v>89</v>
      </c>
      <c r="J855" s="219">
        <v>48229044238</v>
      </c>
      <c r="K855" s="217"/>
      <c r="L855" s="217"/>
      <c r="M855" s="217"/>
      <c r="N855" s="217"/>
      <c r="O855" s="217"/>
      <c r="P855" s="217"/>
      <c r="Q855" s="217"/>
      <c r="R855" s="217"/>
      <c r="S855" s="217"/>
      <c r="T855" s="217"/>
      <c r="U855" s="217"/>
      <c r="V855" s="217"/>
      <c r="W855" s="217"/>
      <c r="X855" s="217"/>
      <c r="Y855" s="217"/>
      <c r="Z855" s="217"/>
      <c r="AA855" s="217"/>
      <c r="AB855" s="217"/>
      <c r="AC855" s="217"/>
      <c r="AD855" s="217"/>
      <c r="AE855" s="217"/>
      <c r="AF855" s="217"/>
      <c r="AG855" s="217"/>
    </row>
    <row r="856" spans="1:33" s="37" customFormat="1" ht="15" hidden="1">
      <c r="A856" s="217"/>
      <c r="B856" s="217">
        <f>VLOOKUP(C856,Companies[],3,FALSE)</f>
        <v>0</v>
      </c>
      <c r="C856" s="221" t="s">
        <v>510</v>
      </c>
      <c r="D856" s="217" t="s">
        <v>299</v>
      </c>
      <c r="E856" s="217" t="s">
        <v>631</v>
      </c>
      <c r="F856" s="217"/>
      <c r="G856" s="218"/>
      <c r="H856" s="217"/>
      <c r="I856" s="217" t="s">
        <v>89</v>
      </c>
      <c r="J856" s="219">
        <v>2144626248</v>
      </c>
      <c r="K856" s="217"/>
      <c r="L856" s="217"/>
      <c r="M856" s="217"/>
      <c r="N856" s="217"/>
      <c r="O856" s="217"/>
      <c r="P856" s="217"/>
      <c r="Q856" s="217"/>
      <c r="R856" s="217"/>
      <c r="S856" s="217"/>
      <c r="T856" s="217"/>
      <c r="U856" s="217"/>
      <c r="V856" s="217"/>
      <c r="W856" s="217"/>
      <c r="X856" s="217"/>
      <c r="Y856" s="217"/>
      <c r="Z856" s="217"/>
      <c r="AA856" s="217"/>
      <c r="AB856" s="217"/>
      <c r="AC856" s="217"/>
      <c r="AD856" s="217"/>
      <c r="AE856" s="217"/>
      <c r="AF856" s="217"/>
      <c r="AG856" s="217"/>
    </row>
    <row r="857" spans="1:33" s="37" customFormat="1" ht="15" hidden="1">
      <c r="A857" s="217"/>
      <c r="B857" s="217">
        <f>VLOOKUP(C857,Companies[],3,FALSE)</f>
        <v>0</v>
      </c>
      <c r="C857" s="221" t="s">
        <v>511</v>
      </c>
      <c r="D857" s="217" t="s">
        <v>299</v>
      </c>
      <c r="E857" s="217" t="s">
        <v>631</v>
      </c>
      <c r="F857" s="217"/>
      <c r="G857" s="218"/>
      <c r="H857" s="217"/>
      <c r="I857" s="217" t="s">
        <v>89</v>
      </c>
      <c r="J857" s="219">
        <v>2454905217</v>
      </c>
      <c r="K857" s="217"/>
      <c r="L857" s="217"/>
      <c r="M857" s="217"/>
      <c r="N857" s="217"/>
      <c r="O857" s="217"/>
      <c r="P857" s="217"/>
      <c r="Q857" s="217"/>
      <c r="R857" s="217"/>
      <c r="S857" s="217"/>
      <c r="T857" s="217"/>
      <c r="U857" s="217"/>
      <c r="V857" s="217"/>
      <c r="W857" s="217"/>
      <c r="X857" s="217"/>
      <c r="Y857" s="217"/>
      <c r="Z857" s="217"/>
      <c r="AA857" s="217"/>
      <c r="AB857" s="217"/>
      <c r="AC857" s="217"/>
      <c r="AD857" s="217"/>
      <c r="AE857" s="217"/>
      <c r="AF857" s="217"/>
      <c r="AG857" s="217"/>
    </row>
    <row r="858" spans="1:33" s="37" customFormat="1" ht="15" hidden="1">
      <c r="A858" s="217"/>
      <c r="B858" s="217">
        <f>VLOOKUP(C858,Companies[],3,FALSE)</f>
        <v>0</v>
      </c>
      <c r="C858" s="221" t="s">
        <v>514</v>
      </c>
      <c r="D858" s="217" t="s">
        <v>299</v>
      </c>
      <c r="E858" s="217" t="s">
        <v>631</v>
      </c>
      <c r="F858" s="217"/>
      <c r="G858" s="218"/>
      <c r="H858" s="217"/>
      <c r="I858" s="217" t="s">
        <v>89</v>
      </c>
      <c r="J858" s="219">
        <v>780966472</v>
      </c>
      <c r="K858" s="217"/>
      <c r="L858" s="217"/>
      <c r="M858" s="217"/>
      <c r="N858" s="217"/>
      <c r="O858" s="217"/>
      <c r="P858" s="217"/>
      <c r="Q858" s="217"/>
      <c r="R858" s="217"/>
      <c r="S858" s="217"/>
      <c r="T858" s="217"/>
      <c r="U858" s="217"/>
      <c r="V858" s="217"/>
      <c r="W858" s="217"/>
      <c r="X858" s="217"/>
      <c r="Y858" s="217"/>
      <c r="Z858" s="217"/>
      <c r="AA858" s="217"/>
      <c r="AB858" s="217"/>
      <c r="AC858" s="217"/>
      <c r="AD858" s="217"/>
      <c r="AE858" s="217"/>
      <c r="AF858" s="217"/>
      <c r="AG858" s="217"/>
    </row>
    <row r="859" spans="1:33" s="37" customFormat="1" ht="15" hidden="1">
      <c r="A859" s="217"/>
      <c r="B859" s="217">
        <f>VLOOKUP(C859,Companies[],3,FALSE)</f>
        <v>0</v>
      </c>
      <c r="C859" s="221" t="s">
        <v>515</v>
      </c>
      <c r="D859" s="217" t="s">
        <v>299</v>
      </c>
      <c r="E859" s="217" t="s">
        <v>631</v>
      </c>
      <c r="F859" s="217"/>
      <c r="G859" s="218"/>
      <c r="H859" s="217"/>
      <c r="I859" s="217" t="s">
        <v>89</v>
      </c>
      <c r="J859" s="219">
        <v>12496860935</v>
      </c>
      <c r="K859" s="217"/>
      <c r="L859" s="217"/>
      <c r="M859" s="217"/>
      <c r="N859" s="217"/>
      <c r="O859" s="217"/>
      <c r="P859" s="217"/>
      <c r="Q859" s="217"/>
      <c r="R859" s="217"/>
      <c r="S859" s="217"/>
      <c r="T859" s="217"/>
      <c r="U859" s="217"/>
      <c r="V859" s="217"/>
      <c r="W859" s="217"/>
      <c r="X859" s="217"/>
      <c r="Y859" s="217"/>
      <c r="Z859" s="217"/>
      <c r="AA859" s="217"/>
      <c r="AB859" s="217"/>
      <c r="AC859" s="217"/>
      <c r="AD859" s="217"/>
      <c r="AE859" s="217"/>
      <c r="AF859" s="217"/>
      <c r="AG859" s="217"/>
    </row>
    <row r="860" spans="1:33" s="37" customFormat="1" ht="15" hidden="1">
      <c r="A860" s="217"/>
      <c r="B860" s="217">
        <f>VLOOKUP(C860,Companies[],3,FALSE)</f>
        <v>0</v>
      </c>
      <c r="C860" s="221" t="s">
        <v>518</v>
      </c>
      <c r="D860" s="217" t="s">
        <v>299</v>
      </c>
      <c r="E860" s="217" t="s">
        <v>631</v>
      </c>
      <c r="F860" s="217"/>
      <c r="G860" s="218"/>
      <c r="H860" s="217"/>
      <c r="I860" s="217" t="s">
        <v>89</v>
      </c>
      <c r="J860" s="219">
        <v>7174635689</v>
      </c>
      <c r="K860" s="217"/>
      <c r="L860" s="217"/>
      <c r="M860" s="217"/>
      <c r="N860" s="217"/>
      <c r="O860" s="217"/>
      <c r="P860" s="217"/>
      <c r="Q860" s="217"/>
      <c r="R860" s="217"/>
      <c r="S860" s="217"/>
      <c r="T860" s="217"/>
      <c r="U860" s="217"/>
      <c r="V860" s="217"/>
      <c r="W860" s="217"/>
      <c r="X860" s="217"/>
      <c r="Y860" s="217"/>
      <c r="Z860" s="217"/>
      <c r="AA860" s="217"/>
      <c r="AB860" s="217"/>
      <c r="AC860" s="217"/>
      <c r="AD860" s="217"/>
      <c r="AE860" s="217"/>
      <c r="AF860" s="217"/>
      <c r="AG860" s="217"/>
    </row>
    <row r="861" spans="1:33" s="37" customFormat="1" ht="15" hidden="1">
      <c r="A861" s="217"/>
      <c r="B861" s="217">
        <f>VLOOKUP(C861,Companies[],3,FALSE)</f>
        <v>0</v>
      </c>
      <c r="C861" s="221" t="s">
        <v>521</v>
      </c>
      <c r="D861" s="217" t="s">
        <v>299</v>
      </c>
      <c r="E861" s="217" t="s">
        <v>631</v>
      </c>
      <c r="F861" s="217"/>
      <c r="G861" s="218"/>
      <c r="H861" s="217"/>
      <c r="I861" s="217" t="s">
        <v>89</v>
      </c>
      <c r="J861" s="219">
        <v>6223394532</v>
      </c>
      <c r="K861" s="217"/>
      <c r="L861" s="217"/>
      <c r="M861" s="217"/>
      <c r="N861" s="217"/>
      <c r="O861" s="217"/>
      <c r="P861" s="217"/>
      <c r="Q861" s="217"/>
      <c r="R861" s="217"/>
      <c r="S861" s="217"/>
      <c r="T861" s="217"/>
      <c r="U861" s="217"/>
      <c r="V861" s="217"/>
      <c r="W861" s="217"/>
      <c r="X861" s="217"/>
      <c r="Y861" s="217"/>
      <c r="Z861" s="217"/>
      <c r="AA861" s="217"/>
      <c r="AB861" s="217"/>
      <c r="AC861" s="217"/>
      <c r="AD861" s="217"/>
      <c r="AE861" s="217"/>
      <c r="AF861" s="217"/>
      <c r="AG861" s="217"/>
    </row>
    <row r="862" spans="1:33" s="37" customFormat="1" ht="15" hidden="1">
      <c r="A862" s="217"/>
      <c r="B862" s="217">
        <f>VLOOKUP(C862,Companies[],3,FALSE)</f>
        <v>0</v>
      </c>
      <c r="C862" s="221" t="s">
        <v>523</v>
      </c>
      <c r="D862" s="217" t="s">
        <v>299</v>
      </c>
      <c r="E862" s="217" t="s">
        <v>631</v>
      </c>
      <c r="F862" s="217"/>
      <c r="G862" s="218"/>
      <c r="H862" s="217"/>
      <c r="I862" s="217" t="s">
        <v>89</v>
      </c>
      <c r="J862" s="219">
        <v>14864008635</v>
      </c>
      <c r="K862" s="217"/>
      <c r="L862" s="217"/>
      <c r="M862" s="217"/>
      <c r="N862" s="217"/>
      <c r="O862" s="217"/>
      <c r="P862" s="217"/>
      <c r="Q862" s="217"/>
      <c r="R862" s="217"/>
      <c r="S862" s="217"/>
      <c r="T862" s="217"/>
      <c r="U862" s="217"/>
      <c r="V862" s="217"/>
      <c r="W862" s="217"/>
      <c r="X862" s="217"/>
      <c r="Y862" s="217"/>
      <c r="Z862" s="217"/>
      <c r="AA862" s="217"/>
      <c r="AB862" s="217"/>
      <c r="AC862" s="217"/>
      <c r="AD862" s="217"/>
      <c r="AE862" s="217"/>
      <c r="AF862" s="217"/>
      <c r="AG862" s="217"/>
    </row>
    <row r="863" spans="1:33" s="37" customFormat="1" ht="15" hidden="1">
      <c r="A863" s="217"/>
      <c r="B863" s="217">
        <f>VLOOKUP(C863,Companies[],3,FALSE)</f>
        <v>0</v>
      </c>
      <c r="C863" s="221" t="s">
        <v>525</v>
      </c>
      <c r="D863" s="217" t="s">
        <v>299</v>
      </c>
      <c r="E863" s="217" t="s">
        <v>631</v>
      </c>
      <c r="F863" s="217"/>
      <c r="G863" s="218"/>
      <c r="H863" s="217"/>
      <c r="I863" s="217" t="s">
        <v>89</v>
      </c>
      <c r="J863" s="219">
        <v>13049239259</v>
      </c>
      <c r="K863" s="217"/>
      <c r="L863" s="217"/>
      <c r="M863" s="217"/>
      <c r="N863" s="217"/>
      <c r="O863" s="217"/>
      <c r="P863" s="217"/>
      <c r="Q863" s="217"/>
      <c r="R863" s="217"/>
      <c r="S863" s="217"/>
      <c r="T863" s="217"/>
      <c r="U863" s="217"/>
      <c r="V863" s="217"/>
      <c r="W863" s="217"/>
      <c r="X863" s="217"/>
      <c r="Y863" s="217"/>
      <c r="Z863" s="217"/>
      <c r="AA863" s="217"/>
      <c r="AB863" s="217"/>
      <c r="AC863" s="217"/>
      <c r="AD863" s="217"/>
      <c r="AE863" s="217"/>
      <c r="AF863" s="217"/>
      <c r="AG863" s="217"/>
    </row>
    <row r="864" spans="1:33" s="37" customFormat="1" ht="15" hidden="1">
      <c r="A864" s="217"/>
      <c r="B864" s="217">
        <f>VLOOKUP(C864,Companies[],3,FALSE)</f>
        <v>0</v>
      </c>
      <c r="C864" s="221" t="s">
        <v>527</v>
      </c>
      <c r="D864" s="217" t="s">
        <v>299</v>
      </c>
      <c r="E864" s="217" t="s">
        <v>631</v>
      </c>
      <c r="F864" s="217"/>
      <c r="G864" s="218"/>
      <c r="H864" s="217"/>
      <c r="I864" s="217" t="s">
        <v>89</v>
      </c>
      <c r="J864" s="219">
        <v>1950578174</v>
      </c>
      <c r="K864" s="217"/>
      <c r="L864" s="217"/>
      <c r="M864" s="217"/>
      <c r="N864" s="217"/>
      <c r="O864" s="217"/>
      <c r="P864" s="217"/>
      <c r="Q864" s="217"/>
      <c r="R864" s="217"/>
      <c r="S864" s="217"/>
      <c r="T864" s="217"/>
      <c r="U864" s="217"/>
      <c r="V864" s="217"/>
      <c r="W864" s="217"/>
      <c r="X864" s="217"/>
      <c r="Y864" s="217"/>
      <c r="Z864" s="217"/>
      <c r="AA864" s="217"/>
      <c r="AB864" s="217"/>
      <c r="AC864" s="217"/>
      <c r="AD864" s="217"/>
      <c r="AE864" s="217"/>
      <c r="AF864" s="217"/>
      <c r="AG864" s="217"/>
    </row>
    <row r="865" spans="1:33" s="37" customFormat="1" ht="15" hidden="1">
      <c r="A865" s="217"/>
      <c r="B865" s="217">
        <f>VLOOKUP(C865,Companies[],3,FALSE)</f>
        <v>0</v>
      </c>
      <c r="C865" s="221" t="s">
        <v>529</v>
      </c>
      <c r="D865" s="217" t="s">
        <v>299</v>
      </c>
      <c r="E865" s="217" t="s">
        <v>631</v>
      </c>
      <c r="F865" s="217"/>
      <c r="G865" s="218"/>
      <c r="H865" s="217"/>
      <c r="I865" s="217" t="s">
        <v>89</v>
      </c>
      <c r="J865" s="219">
        <v>1295223472</v>
      </c>
      <c r="K865" s="217"/>
      <c r="L865" s="217"/>
      <c r="M865" s="217"/>
      <c r="N865" s="217"/>
      <c r="O865" s="217"/>
      <c r="P865" s="217"/>
      <c r="Q865" s="217"/>
      <c r="R865" s="217"/>
      <c r="S865" s="217"/>
      <c r="T865" s="217"/>
      <c r="U865" s="217"/>
      <c r="V865" s="217"/>
      <c r="W865" s="217"/>
      <c r="X865" s="217"/>
      <c r="Y865" s="217"/>
      <c r="Z865" s="217"/>
      <c r="AA865" s="217"/>
      <c r="AB865" s="217"/>
      <c r="AC865" s="217"/>
      <c r="AD865" s="217"/>
      <c r="AE865" s="217"/>
      <c r="AF865" s="217"/>
      <c r="AG865" s="217"/>
    </row>
    <row r="866" spans="1:33" s="37" customFormat="1" ht="15" hidden="1">
      <c r="A866" s="217"/>
      <c r="B866" s="217">
        <f>VLOOKUP(C866,Companies[],3,FALSE)</f>
        <v>0</v>
      </c>
      <c r="C866" s="221" t="s">
        <v>532</v>
      </c>
      <c r="D866" s="217" t="s">
        <v>299</v>
      </c>
      <c r="E866" s="217" t="s">
        <v>631</v>
      </c>
      <c r="F866" s="217"/>
      <c r="G866" s="218"/>
      <c r="H866" s="217"/>
      <c r="I866" s="217" t="s">
        <v>89</v>
      </c>
      <c r="J866" s="219">
        <v>2943176117</v>
      </c>
      <c r="K866" s="217"/>
      <c r="L866" s="217"/>
      <c r="M866" s="217"/>
      <c r="N866" s="217"/>
      <c r="O866" s="217"/>
      <c r="P866" s="217"/>
      <c r="Q866" s="217"/>
      <c r="R866" s="217"/>
      <c r="S866" s="217"/>
      <c r="T866" s="217"/>
      <c r="U866" s="217"/>
      <c r="V866" s="217"/>
      <c r="W866" s="217"/>
      <c r="X866" s="217"/>
      <c r="Y866" s="217"/>
      <c r="Z866" s="217"/>
      <c r="AA866" s="217"/>
      <c r="AB866" s="217"/>
      <c r="AC866" s="217"/>
      <c r="AD866" s="217"/>
      <c r="AE866" s="217"/>
      <c r="AF866" s="217"/>
      <c r="AG866" s="217"/>
    </row>
    <row r="867" spans="1:33" s="37" customFormat="1" ht="15" hidden="1">
      <c r="A867" s="217"/>
      <c r="B867" s="217">
        <f>VLOOKUP(C867,Companies[],3,FALSE)</f>
        <v>0</v>
      </c>
      <c r="C867" s="221" t="s">
        <v>536</v>
      </c>
      <c r="D867" s="217" t="s">
        <v>299</v>
      </c>
      <c r="E867" s="217" t="s">
        <v>631</v>
      </c>
      <c r="F867" s="217"/>
      <c r="G867" s="218"/>
      <c r="H867" s="217"/>
      <c r="I867" s="217" t="s">
        <v>89</v>
      </c>
      <c r="J867" s="219">
        <v>2653626991</v>
      </c>
      <c r="K867" s="217"/>
      <c r="L867" s="217"/>
      <c r="M867" s="217"/>
      <c r="N867" s="217"/>
      <c r="O867" s="217"/>
      <c r="P867" s="217"/>
      <c r="Q867" s="217"/>
      <c r="R867" s="217"/>
      <c r="S867" s="217"/>
      <c r="T867" s="217"/>
      <c r="U867" s="217"/>
      <c r="V867" s="217"/>
      <c r="W867" s="217"/>
      <c r="X867" s="217"/>
      <c r="Y867" s="217"/>
      <c r="Z867" s="217"/>
      <c r="AA867" s="217"/>
      <c r="AB867" s="217"/>
      <c r="AC867" s="217"/>
      <c r="AD867" s="217"/>
      <c r="AE867" s="217"/>
      <c r="AF867" s="217"/>
      <c r="AG867" s="217"/>
    </row>
    <row r="868" spans="1:33" s="37" customFormat="1" ht="15" hidden="1">
      <c r="A868" s="217"/>
      <c r="B868" s="217">
        <f>VLOOKUP(C868,Companies[],3,FALSE)</f>
        <v>0</v>
      </c>
      <c r="C868" s="221" t="s">
        <v>537</v>
      </c>
      <c r="D868" s="217" t="s">
        <v>299</v>
      </c>
      <c r="E868" s="217" t="s">
        <v>631</v>
      </c>
      <c r="F868" s="217"/>
      <c r="G868" s="218"/>
      <c r="H868" s="217"/>
      <c r="I868" s="217" t="s">
        <v>89</v>
      </c>
      <c r="J868" s="219">
        <v>2562721371</v>
      </c>
      <c r="K868" s="217"/>
      <c r="L868" s="217"/>
      <c r="M868" s="217"/>
      <c r="N868" s="217"/>
      <c r="O868" s="217"/>
      <c r="P868" s="217"/>
      <c r="Q868" s="217"/>
      <c r="R868" s="217"/>
      <c r="S868" s="217"/>
      <c r="T868" s="217"/>
      <c r="U868" s="217"/>
      <c r="V868" s="217"/>
      <c r="W868" s="217"/>
      <c r="X868" s="217"/>
      <c r="Y868" s="217"/>
      <c r="Z868" s="217"/>
      <c r="AA868" s="217"/>
      <c r="AB868" s="217"/>
      <c r="AC868" s="217"/>
      <c r="AD868" s="217"/>
      <c r="AE868" s="217"/>
      <c r="AF868" s="217"/>
      <c r="AG868" s="217"/>
    </row>
    <row r="869" spans="1:33" s="37" customFormat="1" ht="15" hidden="1">
      <c r="A869" s="217"/>
      <c r="B869" s="217">
        <f>VLOOKUP(C869,Companies[],3,FALSE)</f>
        <v>0</v>
      </c>
      <c r="C869" s="221" t="s">
        <v>538</v>
      </c>
      <c r="D869" s="217" t="s">
        <v>299</v>
      </c>
      <c r="E869" s="217" t="s">
        <v>631</v>
      </c>
      <c r="F869" s="217"/>
      <c r="G869" s="218"/>
      <c r="H869" s="217"/>
      <c r="I869" s="217" t="s">
        <v>89</v>
      </c>
      <c r="J869" s="219">
        <v>1861589934</v>
      </c>
      <c r="K869" s="217"/>
      <c r="L869" s="217"/>
      <c r="M869" s="217"/>
      <c r="N869" s="217"/>
      <c r="O869" s="217"/>
      <c r="P869" s="217"/>
      <c r="Q869" s="217"/>
      <c r="R869" s="217"/>
      <c r="S869" s="217"/>
      <c r="T869" s="217"/>
      <c r="U869" s="217"/>
      <c r="V869" s="217"/>
      <c r="W869" s="217"/>
      <c r="X869" s="217"/>
      <c r="Y869" s="217"/>
      <c r="Z869" s="217"/>
      <c r="AA869" s="217"/>
      <c r="AB869" s="217"/>
      <c r="AC869" s="217"/>
      <c r="AD869" s="217"/>
      <c r="AE869" s="217"/>
      <c r="AF869" s="217"/>
      <c r="AG869" s="217"/>
    </row>
    <row r="870" spans="1:33" s="37" customFormat="1" ht="15" hidden="1">
      <c r="A870" s="217"/>
      <c r="B870" s="217">
        <f>VLOOKUP(C870,Companies[],3,FALSE)</f>
        <v>0</v>
      </c>
      <c r="C870" s="221" t="s">
        <v>539</v>
      </c>
      <c r="D870" s="217" t="s">
        <v>299</v>
      </c>
      <c r="E870" s="217" t="s">
        <v>631</v>
      </c>
      <c r="F870" s="217"/>
      <c r="G870" s="218"/>
      <c r="H870" s="217"/>
      <c r="I870" s="217" t="s">
        <v>89</v>
      </c>
      <c r="J870" s="219">
        <v>20409535701</v>
      </c>
      <c r="K870" s="217"/>
      <c r="L870" s="217"/>
      <c r="M870" s="217"/>
      <c r="N870" s="217"/>
      <c r="O870" s="217"/>
      <c r="P870" s="217"/>
      <c r="Q870" s="217"/>
      <c r="R870" s="217"/>
      <c r="S870" s="217"/>
      <c r="T870" s="217"/>
      <c r="U870" s="217"/>
      <c r="V870" s="217"/>
      <c r="W870" s="217"/>
      <c r="X870" s="217"/>
      <c r="Y870" s="217"/>
      <c r="Z870" s="217"/>
      <c r="AA870" s="217"/>
      <c r="AB870" s="217"/>
      <c r="AC870" s="217"/>
      <c r="AD870" s="217"/>
      <c r="AE870" s="217"/>
      <c r="AF870" s="217"/>
      <c r="AG870" s="217"/>
    </row>
    <row r="871" spans="1:33" s="37" customFormat="1" ht="15" hidden="1">
      <c r="A871" s="217"/>
      <c r="B871" s="217">
        <f>VLOOKUP(C871,Companies[],3,FALSE)</f>
        <v>0</v>
      </c>
      <c r="C871" s="221" t="s">
        <v>542</v>
      </c>
      <c r="D871" s="217" t="s">
        <v>299</v>
      </c>
      <c r="E871" s="217" t="s">
        <v>631</v>
      </c>
      <c r="F871" s="217"/>
      <c r="G871" s="218"/>
      <c r="H871" s="217"/>
      <c r="I871" s="217" t="s">
        <v>89</v>
      </c>
      <c r="J871" s="219">
        <v>8098491300</v>
      </c>
      <c r="K871" s="217"/>
      <c r="L871" s="217"/>
      <c r="M871" s="217"/>
      <c r="N871" s="217"/>
      <c r="O871" s="217"/>
      <c r="P871" s="217"/>
      <c r="Q871" s="217"/>
      <c r="R871" s="217"/>
      <c r="S871" s="217"/>
      <c r="T871" s="217"/>
      <c r="U871" s="217"/>
      <c r="V871" s="217"/>
      <c r="W871" s="217"/>
      <c r="X871" s="217"/>
      <c r="Y871" s="217"/>
      <c r="Z871" s="217"/>
      <c r="AA871" s="217"/>
      <c r="AB871" s="217"/>
      <c r="AC871" s="217"/>
      <c r="AD871" s="217"/>
      <c r="AE871" s="217"/>
      <c r="AF871" s="217"/>
      <c r="AG871" s="217"/>
    </row>
    <row r="872" spans="1:33" s="37" customFormat="1" ht="15" hidden="1">
      <c r="A872" s="217"/>
      <c r="B872" s="217">
        <f>VLOOKUP(C872,Companies[],3,FALSE)</f>
        <v>0</v>
      </c>
      <c r="C872" s="221" t="s">
        <v>543</v>
      </c>
      <c r="D872" s="217" t="s">
        <v>299</v>
      </c>
      <c r="E872" s="217" t="s">
        <v>631</v>
      </c>
      <c r="F872" s="217"/>
      <c r="G872" s="218"/>
      <c r="H872" s="217"/>
      <c r="I872" s="217" t="s">
        <v>89</v>
      </c>
      <c r="J872" s="219">
        <v>66021256923</v>
      </c>
      <c r="K872" s="217"/>
      <c r="L872" s="217"/>
      <c r="M872" s="217"/>
      <c r="N872" s="217"/>
      <c r="O872" s="217"/>
      <c r="P872" s="217"/>
      <c r="Q872" s="217"/>
      <c r="R872" s="217"/>
      <c r="S872" s="217"/>
      <c r="T872" s="217"/>
      <c r="U872" s="217"/>
      <c r="V872" s="217"/>
      <c r="W872" s="217"/>
      <c r="X872" s="217"/>
      <c r="Y872" s="217"/>
      <c r="Z872" s="217"/>
      <c r="AA872" s="217"/>
      <c r="AB872" s="217"/>
      <c r="AC872" s="217"/>
      <c r="AD872" s="217"/>
      <c r="AE872" s="217"/>
      <c r="AF872" s="217"/>
      <c r="AG872" s="217"/>
    </row>
    <row r="873" spans="1:33" s="37" customFormat="1" ht="15" hidden="1">
      <c r="A873" s="217"/>
      <c r="B873" s="217">
        <f>VLOOKUP(C873,Companies[],3,FALSE)</f>
        <v>0</v>
      </c>
      <c r="C873" s="221" t="s">
        <v>546</v>
      </c>
      <c r="D873" s="217" t="s">
        <v>299</v>
      </c>
      <c r="E873" s="217" t="s">
        <v>631</v>
      </c>
      <c r="F873" s="217"/>
      <c r="G873" s="218"/>
      <c r="H873" s="217"/>
      <c r="I873" s="217" t="s">
        <v>89</v>
      </c>
      <c r="J873" s="219">
        <v>3518970387</v>
      </c>
      <c r="K873" s="217"/>
      <c r="L873" s="217"/>
      <c r="M873" s="217"/>
      <c r="N873" s="217"/>
      <c r="O873" s="217"/>
      <c r="P873" s="217"/>
      <c r="Q873" s="217"/>
      <c r="R873" s="217"/>
      <c r="S873" s="217"/>
      <c r="T873" s="217"/>
      <c r="U873" s="217"/>
      <c r="V873" s="217"/>
      <c r="W873" s="217"/>
      <c r="X873" s="217"/>
      <c r="Y873" s="217"/>
      <c r="Z873" s="217"/>
      <c r="AA873" s="217"/>
      <c r="AB873" s="217"/>
      <c r="AC873" s="217"/>
      <c r="AD873" s="217"/>
      <c r="AE873" s="217"/>
      <c r="AF873" s="217"/>
      <c r="AG873" s="217"/>
    </row>
    <row r="874" spans="1:33" s="37" customFormat="1" ht="15" hidden="1">
      <c r="A874" s="217"/>
      <c r="B874" s="217">
        <f>VLOOKUP(C874,Companies[],3,FALSE)</f>
        <v>0</v>
      </c>
      <c r="C874" s="221" t="s">
        <v>547</v>
      </c>
      <c r="D874" s="217" t="s">
        <v>299</v>
      </c>
      <c r="E874" s="217" t="s">
        <v>631</v>
      </c>
      <c r="F874" s="217"/>
      <c r="G874" s="218"/>
      <c r="H874" s="217"/>
      <c r="I874" s="217" t="s">
        <v>89</v>
      </c>
      <c r="J874" s="219">
        <v>11372920480</v>
      </c>
      <c r="K874" s="217"/>
      <c r="L874" s="217"/>
      <c r="M874" s="217"/>
      <c r="N874" s="217"/>
      <c r="O874" s="217"/>
      <c r="P874" s="217"/>
      <c r="Q874" s="217"/>
      <c r="R874" s="217"/>
      <c r="S874" s="217"/>
      <c r="T874" s="217"/>
      <c r="U874" s="217"/>
      <c r="V874" s="217"/>
      <c r="W874" s="217"/>
      <c r="X874" s="217"/>
      <c r="Y874" s="217"/>
      <c r="Z874" s="217"/>
      <c r="AA874" s="217"/>
      <c r="AB874" s="217"/>
      <c r="AC874" s="217"/>
      <c r="AD874" s="217"/>
      <c r="AE874" s="217"/>
      <c r="AF874" s="217"/>
      <c r="AG874" s="217"/>
    </row>
    <row r="875" spans="1:33" s="37" customFormat="1" ht="15" hidden="1">
      <c r="A875" s="217"/>
      <c r="B875" s="217">
        <f>VLOOKUP(C875,Companies[],3,FALSE)</f>
        <v>0</v>
      </c>
      <c r="C875" s="221" t="s">
        <v>548</v>
      </c>
      <c r="D875" s="217" t="s">
        <v>299</v>
      </c>
      <c r="E875" s="217" t="s">
        <v>631</v>
      </c>
      <c r="F875" s="217"/>
      <c r="G875" s="218"/>
      <c r="H875" s="217"/>
      <c r="I875" s="217" t="s">
        <v>89</v>
      </c>
      <c r="J875" s="219">
        <v>150084382</v>
      </c>
      <c r="K875" s="217"/>
      <c r="L875" s="217"/>
      <c r="M875" s="217"/>
      <c r="N875" s="217"/>
      <c r="O875" s="217"/>
      <c r="P875" s="217"/>
      <c r="Q875" s="217"/>
      <c r="R875" s="217"/>
      <c r="S875" s="217"/>
      <c r="T875" s="217"/>
      <c r="U875" s="217"/>
      <c r="V875" s="217"/>
      <c r="W875" s="217"/>
      <c r="X875" s="217"/>
      <c r="Y875" s="217"/>
      <c r="Z875" s="217"/>
      <c r="AA875" s="217"/>
      <c r="AB875" s="217"/>
      <c r="AC875" s="217"/>
      <c r="AD875" s="217"/>
      <c r="AE875" s="217"/>
      <c r="AF875" s="217"/>
      <c r="AG875" s="217"/>
    </row>
    <row r="876" spans="1:33" s="37" customFormat="1" ht="15" hidden="1">
      <c r="A876" s="217"/>
      <c r="B876" s="217">
        <f>VLOOKUP(C876,Companies[],3,FALSE)</f>
        <v>0</v>
      </c>
      <c r="C876" s="221" t="s">
        <v>549</v>
      </c>
      <c r="D876" s="217" t="s">
        <v>299</v>
      </c>
      <c r="E876" s="217" t="s">
        <v>631</v>
      </c>
      <c r="F876" s="217"/>
      <c r="G876" s="218"/>
      <c r="H876" s="217"/>
      <c r="I876" s="217" t="s">
        <v>89</v>
      </c>
      <c r="J876" s="219">
        <v>457327450</v>
      </c>
      <c r="K876" s="217"/>
      <c r="L876" s="217"/>
      <c r="M876" s="217"/>
      <c r="N876" s="217"/>
      <c r="O876" s="217"/>
      <c r="P876" s="217"/>
      <c r="Q876" s="217"/>
      <c r="R876" s="217"/>
      <c r="S876" s="217"/>
      <c r="T876" s="217"/>
      <c r="U876" s="217"/>
      <c r="V876" s="217"/>
      <c r="W876" s="217"/>
      <c r="X876" s="217"/>
      <c r="Y876" s="217"/>
      <c r="Z876" s="217"/>
      <c r="AA876" s="217"/>
      <c r="AB876" s="217"/>
      <c r="AC876" s="217"/>
      <c r="AD876" s="217"/>
      <c r="AE876" s="217"/>
      <c r="AF876" s="217"/>
      <c r="AG876" s="217"/>
    </row>
    <row r="877" spans="1:33" s="37" customFormat="1" ht="15" hidden="1">
      <c r="A877" s="217"/>
      <c r="B877" s="217">
        <f>VLOOKUP(C877,Companies[],3,FALSE)</f>
        <v>0</v>
      </c>
      <c r="C877" s="221" t="s">
        <v>550</v>
      </c>
      <c r="D877" s="217" t="s">
        <v>299</v>
      </c>
      <c r="E877" s="217" t="s">
        <v>631</v>
      </c>
      <c r="F877" s="217"/>
      <c r="G877" s="218"/>
      <c r="H877" s="217"/>
      <c r="I877" s="217" t="s">
        <v>89</v>
      </c>
      <c r="J877" s="219">
        <v>577000000</v>
      </c>
      <c r="K877" s="217"/>
      <c r="L877" s="217"/>
      <c r="M877" s="217"/>
      <c r="N877" s="217"/>
      <c r="O877" s="217"/>
      <c r="P877" s="217"/>
      <c r="Q877" s="217"/>
      <c r="R877" s="217"/>
      <c r="S877" s="217"/>
      <c r="T877" s="217"/>
      <c r="U877" s="217"/>
      <c r="V877" s="217"/>
      <c r="W877" s="217"/>
      <c r="X877" s="217"/>
      <c r="Y877" s="217"/>
      <c r="Z877" s="217"/>
      <c r="AA877" s="217"/>
      <c r="AB877" s="217"/>
      <c r="AC877" s="217"/>
      <c r="AD877" s="217"/>
      <c r="AE877" s="217"/>
      <c r="AF877" s="217"/>
      <c r="AG877" s="217"/>
    </row>
    <row r="878" spans="1:33" s="37" customFormat="1" ht="15" hidden="1">
      <c r="A878" s="217"/>
      <c r="B878" s="217">
        <f>VLOOKUP(C878,Companies[],3,FALSE)</f>
        <v>0</v>
      </c>
      <c r="C878" s="221" t="s">
        <v>554</v>
      </c>
      <c r="D878" s="217" t="s">
        <v>299</v>
      </c>
      <c r="E878" s="217" t="s">
        <v>631</v>
      </c>
      <c r="F878" s="217"/>
      <c r="G878" s="218"/>
      <c r="H878" s="217"/>
      <c r="I878" s="217" t="s">
        <v>89</v>
      </c>
      <c r="J878" s="219">
        <v>128580000</v>
      </c>
      <c r="K878" s="217"/>
      <c r="L878" s="217"/>
      <c r="M878" s="217"/>
      <c r="N878" s="217"/>
      <c r="O878" s="217"/>
      <c r="P878" s="217"/>
      <c r="Q878" s="217"/>
      <c r="R878" s="217"/>
      <c r="S878" s="217"/>
      <c r="T878" s="217"/>
      <c r="U878" s="217"/>
      <c r="V878" s="217"/>
      <c r="W878" s="217"/>
      <c r="X878" s="217"/>
      <c r="Y878" s="217"/>
      <c r="Z878" s="217"/>
      <c r="AA878" s="217"/>
      <c r="AB878" s="217"/>
      <c r="AC878" s="217"/>
      <c r="AD878" s="217"/>
      <c r="AE878" s="217"/>
      <c r="AF878" s="217"/>
      <c r="AG878" s="217"/>
    </row>
    <row r="879" spans="1:33" s="37" customFormat="1" ht="15" hidden="1">
      <c r="A879" s="217"/>
      <c r="B879" s="217">
        <f>VLOOKUP(C879,Companies[],3,FALSE)</f>
        <v>0</v>
      </c>
      <c r="C879" s="221" t="s">
        <v>555</v>
      </c>
      <c r="D879" s="217" t="s">
        <v>299</v>
      </c>
      <c r="E879" s="217" t="s">
        <v>631</v>
      </c>
      <c r="F879" s="217"/>
      <c r="G879" s="218"/>
      <c r="H879" s="217"/>
      <c r="I879" s="217" t="s">
        <v>89</v>
      </c>
      <c r="J879" s="219">
        <v>1077931297</v>
      </c>
      <c r="K879" s="217"/>
      <c r="L879" s="217"/>
      <c r="M879" s="217"/>
      <c r="N879" s="217"/>
      <c r="O879" s="217"/>
      <c r="P879" s="217"/>
      <c r="Q879" s="217"/>
      <c r="R879" s="217"/>
      <c r="S879" s="217"/>
      <c r="T879" s="217"/>
      <c r="U879" s="217"/>
      <c r="V879" s="217"/>
      <c r="W879" s="217"/>
      <c r="X879" s="217"/>
      <c r="Y879" s="217"/>
      <c r="Z879" s="217"/>
      <c r="AA879" s="217"/>
      <c r="AB879" s="217"/>
      <c r="AC879" s="217"/>
      <c r="AD879" s="217"/>
      <c r="AE879" s="217"/>
      <c r="AF879" s="217"/>
      <c r="AG879" s="217"/>
    </row>
    <row r="880" spans="1:33" s="37" customFormat="1" ht="15" hidden="1">
      <c r="A880" s="217"/>
      <c r="B880" s="217">
        <f>VLOOKUP(C880,Companies[],3,FALSE)</f>
        <v>0</v>
      </c>
      <c r="C880" s="221" t="s">
        <v>556</v>
      </c>
      <c r="D880" s="217" t="s">
        <v>299</v>
      </c>
      <c r="E880" s="217" t="s">
        <v>631</v>
      </c>
      <c r="F880" s="217"/>
      <c r="G880" s="218"/>
      <c r="H880" s="217"/>
      <c r="I880" s="217" t="s">
        <v>89</v>
      </c>
      <c r="J880" s="219">
        <v>21492742659</v>
      </c>
      <c r="K880" s="217"/>
      <c r="L880" s="217"/>
      <c r="M880" s="217"/>
      <c r="N880" s="217"/>
      <c r="O880" s="217"/>
      <c r="P880" s="217"/>
      <c r="Q880" s="217"/>
      <c r="R880" s="217"/>
      <c r="S880" s="217"/>
      <c r="T880" s="217"/>
      <c r="U880" s="217"/>
      <c r="V880" s="217"/>
      <c r="W880" s="217"/>
      <c r="X880" s="217"/>
      <c r="Y880" s="217"/>
      <c r="Z880" s="217"/>
      <c r="AA880" s="217"/>
      <c r="AB880" s="217"/>
      <c r="AC880" s="217"/>
      <c r="AD880" s="217"/>
      <c r="AE880" s="217"/>
      <c r="AF880" s="217"/>
      <c r="AG880" s="217"/>
    </row>
    <row r="881" spans="1:33" s="37" customFormat="1" ht="15" hidden="1">
      <c r="A881" s="217"/>
      <c r="B881" s="217">
        <f>VLOOKUP(C881,Companies[],3,FALSE)</f>
        <v>0</v>
      </c>
      <c r="C881" s="221" t="s">
        <v>557</v>
      </c>
      <c r="D881" s="217" t="s">
        <v>299</v>
      </c>
      <c r="E881" s="217" t="s">
        <v>631</v>
      </c>
      <c r="F881" s="217"/>
      <c r="G881" s="218"/>
      <c r="H881" s="217"/>
      <c r="I881" s="217" t="s">
        <v>89</v>
      </c>
      <c r="J881" s="219">
        <v>989600744</v>
      </c>
      <c r="K881" s="217"/>
      <c r="L881" s="217"/>
      <c r="M881" s="217"/>
      <c r="N881" s="217"/>
      <c r="O881" s="217"/>
      <c r="P881" s="217"/>
      <c r="Q881" s="217"/>
      <c r="R881" s="217"/>
      <c r="S881" s="217"/>
      <c r="T881" s="217"/>
      <c r="U881" s="217"/>
      <c r="V881" s="217"/>
      <c r="W881" s="217"/>
      <c r="X881" s="217"/>
      <c r="Y881" s="217"/>
      <c r="Z881" s="217"/>
      <c r="AA881" s="217"/>
      <c r="AB881" s="217"/>
      <c r="AC881" s="217"/>
      <c r="AD881" s="217"/>
      <c r="AE881" s="217"/>
      <c r="AF881" s="217"/>
      <c r="AG881" s="217"/>
    </row>
    <row r="882" spans="1:33" s="37" customFormat="1" ht="15" hidden="1">
      <c r="A882" s="217"/>
      <c r="B882" s="217">
        <f>VLOOKUP(C882,Companies[],3,FALSE)</f>
        <v>0</v>
      </c>
      <c r="C882" s="221" t="s">
        <v>560</v>
      </c>
      <c r="D882" s="217" t="s">
        <v>299</v>
      </c>
      <c r="E882" s="217" t="s">
        <v>631</v>
      </c>
      <c r="F882" s="217"/>
      <c r="G882" s="218"/>
      <c r="H882" s="217"/>
      <c r="I882" s="217" t="s">
        <v>89</v>
      </c>
      <c r="J882" s="219">
        <v>150736300</v>
      </c>
      <c r="K882" s="217"/>
      <c r="L882" s="217"/>
      <c r="M882" s="217"/>
      <c r="N882" s="217"/>
      <c r="O882" s="217"/>
      <c r="P882" s="217"/>
      <c r="Q882" s="217"/>
      <c r="R882" s="217"/>
      <c r="S882" s="217"/>
      <c r="T882" s="217"/>
      <c r="U882" s="217"/>
      <c r="V882" s="217"/>
      <c r="W882" s="217"/>
      <c r="X882" s="217"/>
      <c r="Y882" s="217"/>
      <c r="Z882" s="217"/>
      <c r="AA882" s="217"/>
      <c r="AB882" s="217"/>
      <c r="AC882" s="217"/>
      <c r="AD882" s="217"/>
      <c r="AE882" s="217"/>
      <c r="AF882" s="217"/>
      <c r="AG882" s="217"/>
    </row>
    <row r="883" spans="1:33" s="37" customFormat="1" ht="15" hidden="1">
      <c r="A883" s="217"/>
      <c r="B883" s="217">
        <f>VLOOKUP(C883,Companies[],3,FALSE)</f>
        <v>0</v>
      </c>
      <c r="C883" s="221" t="s">
        <v>562</v>
      </c>
      <c r="D883" s="217" t="s">
        <v>299</v>
      </c>
      <c r="E883" s="217" t="s">
        <v>631</v>
      </c>
      <c r="F883" s="217"/>
      <c r="G883" s="218"/>
      <c r="H883" s="217"/>
      <c r="I883" s="217" t="s">
        <v>89</v>
      </c>
      <c r="J883" s="219">
        <v>5075083667</v>
      </c>
      <c r="K883" s="217"/>
      <c r="L883" s="217"/>
      <c r="M883" s="217"/>
      <c r="N883" s="217"/>
      <c r="O883" s="217"/>
      <c r="P883" s="217"/>
      <c r="Q883" s="217"/>
      <c r="R883" s="217"/>
      <c r="S883" s="217"/>
      <c r="T883" s="217"/>
      <c r="U883" s="217"/>
      <c r="V883" s="217"/>
      <c r="W883" s="217"/>
      <c r="X883" s="217"/>
      <c r="Y883" s="217"/>
      <c r="Z883" s="217"/>
      <c r="AA883" s="217"/>
      <c r="AB883" s="217"/>
      <c r="AC883" s="217"/>
      <c r="AD883" s="217"/>
      <c r="AE883" s="217"/>
      <c r="AF883" s="217"/>
      <c r="AG883" s="217"/>
    </row>
    <row r="884" spans="1:33" s="37" customFormat="1" ht="15" hidden="1">
      <c r="A884" s="217"/>
      <c r="B884" s="217">
        <f>VLOOKUP(C884,Companies[],3,FALSE)</f>
        <v>0</v>
      </c>
      <c r="C884" s="221" t="s">
        <v>458</v>
      </c>
      <c r="D884" s="217" t="s">
        <v>299</v>
      </c>
      <c r="E884" s="217" t="s">
        <v>631</v>
      </c>
      <c r="F884" s="217"/>
      <c r="G884" s="218"/>
      <c r="H884" s="217"/>
      <c r="I884" s="217" t="s">
        <v>185</v>
      </c>
      <c r="J884" s="219">
        <v>37547</v>
      </c>
      <c r="K884" s="217"/>
      <c r="L884" s="217"/>
      <c r="M884" s="217"/>
      <c r="N884" s="217"/>
      <c r="O884" s="217"/>
      <c r="P884" s="217"/>
      <c r="Q884" s="217"/>
      <c r="R884" s="217"/>
      <c r="S884" s="217"/>
      <c r="T884" s="217"/>
      <c r="U884" s="217"/>
      <c r="V884" s="217"/>
      <c r="W884" s="217"/>
      <c r="X884" s="217"/>
      <c r="Y884" s="217"/>
      <c r="Z884" s="217"/>
      <c r="AA884" s="217"/>
      <c r="AB884" s="217"/>
      <c r="AC884" s="217"/>
      <c r="AD884" s="217"/>
      <c r="AE884" s="217"/>
      <c r="AF884" s="217"/>
      <c r="AG884" s="217"/>
    </row>
    <row r="885" spans="1:33" s="37" customFormat="1" ht="15" hidden="1">
      <c r="A885" s="217"/>
      <c r="B885" s="217">
        <f>VLOOKUP(C885,Companies[],3,FALSE)</f>
        <v>0</v>
      </c>
      <c r="C885" s="221" t="s">
        <v>467</v>
      </c>
      <c r="D885" s="217" t="s">
        <v>299</v>
      </c>
      <c r="E885" s="217" t="s">
        <v>631</v>
      </c>
      <c r="F885" s="217"/>
      <c r="G885" s="218"/>
      <c r="H885" s="217"/>
      <c r="I885" s="217" t="s">
        <v>185</v>
      </c>
      <c r="J885" s="219">
        <v>534736</v>
      </c>
      <c r="K885" s="217"/>
      <c r="L885" s="217"/>
      <c r="M885" s="217"/>
      <c r="N885" s="217"/>
      <c r="O885" s="217"/>
      <c r="P885" s="217"/>
      <c r="Q885" s="217"/>
      <c r="R885" s="217"/>
      <c r="S885" s="217"/>
      <c r="T885" s="217"/>
      <c r="U885" s="217"/>
      <c r="V885" s="217"/>
      <c r="W885" s="217"/>
      <c r="X885" s="217"/>
      <c r="Y885" s="217"/>
      <c r="Z885" s="217"/>
      <c r="AA885" s="217"/>
      <c r="AB885" s="217"/>
      <c r="AC885" s="217"/>
      <c r="AD885" s="217"/>
      <c r="AE885" s="217"/>
      <c r="AF885" s="217"/>
      <c r="AG885" s="217"/>
    </row>
    <row r="886" spans="1:33" s="37" customFormat="1" ht="15" hidden="1">
      <c r="A886" s="217"/>
      <c r="B886" s="217">
        <f>VLOOKUP(C886,Companies[],3,FALSE)</f>
        <v>0</v>
      </c>
      <c r="C886" s="221" t="s">
        <v>476</v>
      </c>
      <c r="D886" s="217" t="s">
        <v>299</v>
      </c>
      <c r="E886" s="217" t="s">
        <v>631</v>
      </c>
      <c r="F886" s="217"/>
      <c r="G886" s="218"/>
      <c r="H886" s="217"/>
      <c r="I886" s="217" t="s">
        <v>185</v>
      </c>
      <c r="J886" s="219">
        <v>3504503</v>
      </c>
      <c r="K886" s="217"/>
      <c r="L886" s="217"/>
      <c r="M886" s="217"/>
      <c r="N886" s="217"/>
      <c r="O886" s="217"/>
      <c r="P886" s="217"/>
      <c r="Q886" s="217"/>
      <c r="R886" s="217"/>
      <c r="S886" s="217"/>
      <c r="T886" s="217"/>
      <c r="U886" s="217"/>
      <c r="V886" s="217"/>
      <c r="W886" s="217"/>
      <c r="X886" s="217"/>
      <c r="Y886" s="217"/>
      <c r="Z886" s="217"/>
      <c r="AA886" s="217"/>
      <c r="AB886" s="217"/>
      <c r="AC886" s="217"/>
      <c r="AD886" s="217"/>
      <c r="AE886" s="217"/>
      <c r="AF886" s="217"/>
      <c r="AG886" s="217"/>
    </row>
    <row r="887" spans="1:33" s="37" customFormat="1" ht="15" hidden="1">
      <c r="A887" s="217"/>
      <c r="B887" s="217">
        <f>VLOOKUP(C887,Companies[],3,FALSE)</f>
        <v>0</v>
      </c>
      <c r="C887" s="221" t="s">
        <v>494</v>
      </c>
      <c r="D887" s="217" t="s">
        <v>299</v>
      </c>
      <c r="E887" s="217" t="s">
        <v>631</v>
      </c>
      <c r="F887" s="217"/>
      <c r="G887" s="218"/>
      <c r="H887" s="217"/>
      <c r="I887" s="217" t="s">
        <v>185</v>
      </c>
      <c r="J887" s="219">
        <v>122336</v>
      </c>
      <c r="K887" s="217"/>
      <c r="L887" s="217"/>
      <c r="M887" s="217"/>
      <c r="N887" s="217"/>
      <c r="O887" s="217"/>
      <c r="P887" s="217"/>
      <c r="Q887" s="217"/>
      <c r="R887" s="217"/>
      <c r="S887" s="217"/>
      <c r="T887" s="217"/>
      <c r="U887" s="217"/>
      <c r="V887" s="217"/>
      <c r="W887" s="217"/>
      <c r="X887" s="217"/>
      <c r="Y887" s="217"/>
      <c r="Z887" s="217"/>
      <c r="AA887" s="217"/>
      <c r="AB887" s="217"/>
      <c r="AC887" s="217"/>
      <c r="AD887" s="217"/>
      <c r="AE887" s="217"/>
      <c r="AF887" s="217"/>
      <c r="AG887" s="217"/>
    </row>
    <row r="888" spans="1:33" s="37" customFormat="1" ht="15" hidden="1">
      <c r="A888" s="217"/>
      <c r="B888" s="217">
        <f>VLOOKUP(C888,Companies[],3,FALSE)</f>
        <v>0</v>
      </c>
      <c r="C888" s="221" t="s">
        <v>503</v>
      </c>
      <c r="D888" s="217" t="s">
        <v>299</v>
      </c>
      <c r="E888" s="217" t="s">
        <v>631</v>
      </c>
      <c r="F888" s="217"/>
      <c r="G888" s="218"/>
      <c r="H888" s="217"/>
      <c r="I888" s="217" t="s">
        <v>185</v>
      </c>
      <c r="J888" s="219">
        <v>247108</v>
      </c>
      <c r="K888" s="217"/>
      <c r="L888" s="217"/>
      <c r="M888" s="217"/>
      <c r="N888" s="217"/>
      <c r="O888" s="217"/>
      <c r="P888" s="217"/>
      <c r="Q888" s="217"/>
      <c r="R888" s="217"/>
      <c r="S888" s="217"/>
      <c r="T888" s="217"/>
      <c r="U888" s="217"/>
      <c r="V888" s="217"/>
      <c r="W888" s="217"/>
      <c r="X888" s="217"/>
      <c r="Y888" s="217"/>
      <c r="Z888" s="217"/>
      <c r="AA888" s="217"/>
      <c r="AB888" s="217"/>
      <c r="AC888" s="217"/>
      <c r="AD888" s="217"/>
      <c r="AE888" s="217"/>
      <c r="AF888" s="217"/>
      <c r="AG888" s="217"/>
    </row>
    <row r="889" spans="1:33" s="37" customFormat="1" ht="15" hidden="1">
      <c r="A889" s="217"/>
      <c r="B889" s="217">
        <f>VLOOKUP(C889,Companies[],3,FALSE)</f>
        <v>0</v>
      </c>
      <c r="C889" s="221" t="s">
        <v>524</v>
      </c>
      <c r="D889" s="217" t="s">
        <v>299</v>
      </c>
      <c r="E889" s="217" t="s">
        <v>631</v>
      </c>
      <c r="F889" s="217"/>
      <c r="G889" s="218"/>
      <c r="H889" s="217"/>
      <c r="I889" s="217" t="s">
        <v>185</v>
      </c>
      <c r="J889" s="219">
        <v>686024</v>
      </c>
      <c r="K889" s="217"/>
      <c r="L889" s="217"/>
      <c r="M889" s="217"/>
      <c r="N889" s="217"/>
      <c r="O889" s="217"/>
      <c r="P889" s="217"/>
      <c r="Q889" s="217"/>
      <c r="R889" s="217"/>
      <c r="S889" s="217"/>
      <c r="T889" s="217"/>
      <c r="U889" s="217"/>
      <c r="V889" s="217"/>
      <c r="W889" s="217"/>
      <c r="X889" s="217"/>
      <c r="Y889" s="217"/>
      <c r="Z889" s="217"/>
      <c r="AA889" s="217"/>
      <c r="AB889" s="217"/>
      <c r="AC889" s="217"/>
      <c r="AD889" s="217"/>
      <c r="AE889" s="217"/>
      <c r="AF889" s="217"/>
      <c r="AG889" s="217"/>
    </row>
    <row r="890" spans="1:33" s="37" customFormat="1" ht="15" hidden="1">
      <c r="A890" s="217"/>
      <c r="B890" s="217">
        <f>VLOOKUP(C890,Companies[],3,FALSE)</f>
        <v>0</v>
      </c>
      <c r="C890" s="221" t="s">
        <v>532</v>
      </c>
      <c r="D890" s="217" t="s">
        <v>299</v>
      </c>
      <c r="E890" s="217" t="s">
        <v>631</v>
      </c>
      <c r="F890" s="217"/>
      <c r="G890" s="218"/>
      <c r="H890" s="217"/>
      <c r="I890" s="217" t="s">
        <v>185</v>
      </c>
      <c r="J890" s="219">
        <v>2943176117</v>
      </c>
      <c r="K890" s="217"/>
      <c r="L890" s="217"/>
      <c r="M890" s="217"/>
      <c r="N890" s="217"/>
      <c r="O890" s="217"/>
      <c r="P890" s="217"/>
      <c r="Q890" s="217"/>
      <c r="R890" s="217"/>
      <c r="S890" s="217"/>
      <c r="T890" s="217"/>
      <c r="U890" s="217"/>
      <c r="V890" s="217"/>
      <c r="W890" s="217"/>
      <c r="X890" s="217"/>
      <c r="Y890" s="217"/>
      <c r="Z890" s="217"/>
      <c r="AA890" s="217"/>
      <c r="AB890" s="217"/>
      <c r="AC890" s="217"/>
      <c r="AD890" s="217"/>
      <c r="AE890" s="217"/>
      <c r="AF890" s="217"/>
      <c r="AG890" s="217"/>
    </row>
    <row r="891" spans="1:33" s="37" customFormat="1" ht="15" hidden="1">
      <c r="A891" s="217"/>
      <c r="B891" s="217">
        <f>VLOOKUP(C891,Companies[],3,FALSE)</f>
        <v>0</v>
      </c>
      <c r="C891" s="221" t="s">
        <v>534</v>
      </c>
      <c r="D891" s="217" t="s">
        <v>299</v>
      </c>
      <c r="E891" s="217" t="s">
        <v>631</v>
      </c>
      <c r="F891" s="217"/>
      <c r="G891" s="218"/>
      <c r="H891" s="217"/>
      <c r="I891" s="217" t="s">
        <v>185</v>
      </c>
      <c r="J891" s="219">
        <v>189916</v>
      </c>
      <c r="K891" s="217"/>
      <c r="L891" s="217"/>
      <c r="M891" s="217"/>
      <c r="N891" s="217"/>
      <c r="O891" s="217"/>
      <c r="P891" s="217"/>
      <c r="Q891" s="217"/>
      <c r="R891" s="217"/>
      <c r="S891" s="217"/>
      <c r="T891" s="217"/>
      <c r="U891" s="217"/>
      <c r="V891" s="217"/>
      <c r="W891" s="217"/>
      <c r="X891" s="217"/>
      <c r="Y891" s="217"/>
      <c r="Z891" s="217"/>
      <c r="AA891" s="217"/>
      <c r="AB891" s="217"/>
      <c r="AC891" s="217"/>
      <c r="AD891" s="217"/>
      <c r="AE891" s="217"/>
      <c r="AF891" s="217"/>
      <c r="AG891" s="217"/>
    </row>
    <row r="892" spans="1:33" s="37" customFormat="1" ht="15" hidden="1">
      <c r="A892" s="217"/>
      <c r="B892" s="217">
        <f>VLOOKUP(C892,Companies[],3,FALSE)</f>
        <v>0</v>
      </c>
      <c r="C892" s="221" t="s">
        <v>543</v>
      </c>
      <c r="D892" s="217" t="s">
        <v>299</v>
      </c>
      <c r="E892" s="217" t="s">
        <v>631</v>
      </c>
      <c r="F892" s="217"/>
      <c r="G892" s="218"/>
      <c r="H892" s="217"/>
      <c r="I892" s="217" t="s">
        <v>185</v>
      </c>
      <c r="J892" s="219">
        <v>4626898</v>
      </c>
      <c r="K892" s="217"/>
      <c r="L892" s="217"/>
      <c r="M892" s="217"/>
      <c r="N892" s="217"/>
      <c r="O892" s="217"/>
      <c r="P892" s="217"/>
      <c r="Q892" s="217"/>
      <c r="R892" s="217"/>
      <c r="S892" s="217"/>
      <c r="T892" s="217"/>
      <c r="U892" s="217"/>
      <c r="V892" s="217"/>
      <c r="W892" s="217"/>
      <c r="X892" s="217"/>
      <c r="Y892" s="217"/>
      <c r="Z892" s="217"/>
      <c r="AA892" s="217"/>
      <c r="AB892" s="217"/>
      <c r="AC892" s="217"/>
      <c r="AD892" s="217"/>
      <c r="AE892" s="217"/>
      <c r="AF892" s="217"/>
      <c r="AG892" s="217"/>
    </row>
    <row r="893" spans="1:33" s="37" customFormat="1" ht="15" hidden="1">
      <c r="A893" s="217"/>
      <c r="B893" s="217">
        <f>VLOOKUP(C893,Companies[],3,FALSE)</f>
        <v>0</v>
      </c>
      <c r="C893" s="221" t="s">
        <v>549</v>
      </c>
      <c r="D893" s="217" t="s">
        <v>299</v>
      </c>
      <c r="E893" s="217" t="s">
        <v>631</v>
      </c>
      <c r="F893" s="217"/>
      <c r="G893" s="218"/>
      <c r="H893" s="217"/>
      <c r="I893" s="217" t="s">
        <v>185</v>
      </c>
      <c r="J893" s="219">
        <v>32050</v>
      </c>
      <c r="K893" s="217"/>
      <c r="L893" s="217"/>
      <c r="M893" s="217"/>
      <c r="N893" s="217"/>
      <c r="O893" s="217"/>
      <c r="P893" s="217"/>
      <c r="Q893" s="217"/>
      <c r="R893" s="217"/>
      <c r="S893" s="217"/>
      <c r="T893" s="217"/>
      <c r="U893" s="217"/>
      <c r="V893" s="217"/>
      <c r="W893" s="217"/>
      <c r="X893" s="217"/>
      <c r="Y893" s="217"/>
      <c r="Z893" s="217"/>
      <c r="AA893" s="217"/>
      <c r="AB893" s="217"/>
      <c r="AC893" s="217"/>
      <c r="AD893" s="217"/>
      <c r="AE893" s="217"/>
      <c r="AF893" s="217"/>
      <c r="AG893" s="217"/>
    </row>
    <row r="894" spans="1:33" s="37" customFormat="1" ht="15" hidden="1">
      <c r="A894" s="217"/>
      <c r="B894" s="217">
        <f>VLOOKUP(C894,Companies[],3,FALSE)</f>
        <v>0</v>
      </c>
      <c r="C894" s="221" t="s">
        <v>436</v>
      </c>
      <c r="D894" s="217"/>
      <c r="E894" s="217" t="s">
        <v>617</v>
      </c>
      <c r="F894" s="217"/>
      <c r="G894" s="218"/>
      <c r="H894" s="217"/>
      <c r="I894" s="217" t="s">
        <v>89</v>
      </c>
      <c r="J894" s="219">
        <v>635409354</v>
      </c>
      <c r="K894" s="217"/>
      <c r="L894" s="217"/>
      <c r="M894" s="217"/>
      <c r="N894" s="217"/>
      <c r="O894" s="217"/>
      <c r="P894" s="217"/>
      <c r="Q894" s="217"/>
      <c r="R894" s="217"/>
      <c r="S894" s="217"/>
      <c r="T894" s="217"/>
      <c r="U894" s="217"/>
      <c r="V894" s="217"/>
      <c r="W894" s="217"/>
      <c r="X894" s="217"/>
      <c r="Y894" s="217"/>
      <c r="Z894" s="217"/>
      <c r="AA894" s="217"/>
      <c r="AB894" s="217"/>
      <c r="AC894" s="217"/>
      <c r="AD894" s="217"/>
      <c r="AE894" s="217"/>
      <c r="AF894" s="217"/>
      <c r="AG894" s="217"/>
    </row>
    <row r="895" spans="1:33" s="37" customFormat="1" ht="15" hidden="1">
      <c r="A895" s="217"/>
      <c r="B895" s="217">
        <f>VLOOKUP(C895,Companies[],3,FALSE)</f>
        <v>0</v>
      </c>
      <c r="C895" s="221" t="s">
        <v>438</v>
      </c>
      <c r="D895" s="217"/>
      <c r="E895" s="217" t="s">
        <v>617</v>
      </c>
      <c r="F895" s="217"/>
      <c r="G895" s="218"/>
      <c r="H895" s="217"/>
      <c r="I895" s="217" t="s">
        <v>89</v>
      </c>
      <c r="J895" s="219">
        <v>10513307662</v>
      </c>
      <c r="K895" s="217"/>
      <c r="L895" s="217"/>
      <c r="M895" s="217"/>
      <c r="N895" s="217"/>
      <c r="O895" s="217"/>
      <c r="P895" s="217"/>
      <c r="Q895" s="217"/>
      <c r="R895" s="217"/>
      <c r="S895" s="217"/>
      <c r="T895" s="217"/>
      <c r="U895" s="217"/>
      <c r="V895" s="217"/>
      <c r="W895" s="217"/>
      <c r="X895" s="217"/>
      <c r="Y895" s="217"/>
      <c r="Z895" s="217"/>
      <c r="AA895" s="217"/>
      <c r="AB895" s="217"/>
      <c r="AC895" s="217"/>
      <c r="AD895" s="217"/>
      <c r="AE895" s="217"/>
      <c r="AF895" s="217"/>
      <c r="AG895" s="217"/>
    </row>
    <row r="896" spans="1:33" s="37" customFormat="1" ht="15" hidden="1">
      <c r="A896" s="217"/>
      <c r="B896" s="217">
        <f>VLOOKUP(C896,Companies[],3,FALSE)</f>
        <v>0</v>
      </c>
      <c r="C896" s="221" t="s">
        <v>440</v>
      </c>
      <c r="D896" s="217"/>
      <c r="E896" s="217" t="s">
        <v>617</v>
      </c>
      <c r="F896" s="217"/>
      <c r="G896" s="218"/>
      <c r="H896" s="217"/>
      <c r="I896" s="217" t="s">
        <v>89</v>
      </c>
      <c r="J896" s="219">
        <v>86172222559</v>
      </c>
      <c r="K896" s="217"/>
      <c r="L896" s="217"/>
      <c r="M896" s="217"/>
      <c r="N896" s="217"/>
      <c r="O896" s="217"/>
      <c r="P896" s="217"/>
      <c r="Q896" s="217"/>
      <c r="R896" s="217"/>
      <c r="S896" s="217"/>
      <c r="T896" s="217"/>
      <c r="U896" s="217"/>
      <c r="V896" s="217"/>
      <c r="W896" s="217"/>
      <c r="X896" s="217"/>
      <c r="Y896" s="217"/>
      <c r="Z896" s="217"/>
      <c r="AA896" s="217"/>
      <c r="AB896" s="217"/>
      <c r="AC896" s="217"/>
      <c r="AD896" s="217"/>
      <c r="AE896" s="217"/>
      <c r="AF896" s="217"/>
      <c r="AG896" s="217"/>
    </row>
    <row r="897" spans="1:33" s="37" customFormat="1" ht="15" hidden="1">
      <c r="A897" s="217"/>
      <c r="B897" s="217">
        <f>VLOOKUP(C897,Companies[],3,FALSE)</f>
        <v>0</v>
      </c>
      <c r="C897" s="221" t="s">
        <v>443</v>
      </c>
      <c r="D897" s="217"/>
      <c r="E897" s="217" t="s">
        <v>617</v>
      </c>
      <c r="F897" s="217"/>
      <c r="G897" s="218"/>
      <c r="H897" s="217"/>
      <c r="I897" s="217" t="s">
        <v>89</v>
      </c>
      <c r="J897" s="219">
        <v>10513307662</v>
      </c>
      <c r="K897" s="219"/>
      <c r="L897" s="219"/>
      <c r="M897" s="217"/>
      <c r="N897" s="217"/>
      <c r="O897" s="217"/>
      <c r="P897" s="217"/>
      <c r="Q897" s="217"/>
      <c r="R897" s="217"/>
      <c r="S897" s="217"/>
      <c r="T897" s="217"/>
      <c r="U897" s="217"/>
      <c r="V897" s="217"/>
      <c r="W897" s="217"/>
      <c r="X897" s="217"/>
      <c r="Y897" s="217"/>
      <c r="Z897" s="217"/>
      <c r="AA897" s="217"/>
      <c r="AB897" s="217"/>
      <c r="AC897" s="217"/>
      <c r="AD897" s="217"/>
      <c r="AE897" s="217"/>
      <c r="AF897" s="217"/>
      <c r="AG897" s="217"/>
    </row>
    <row r="898" spans="1:33" s="37" customFormat="1" ht="15" hidden="1">
      <c r="A898" s="217"/>
      <c r="B898" s="217">
        <f>VLOOKUP(C898,Companies[],3,FALSE)</f>
        <v>0</v>
      </c>
      <c r="C898" s="221" t="s">
        <v>448</v>
      </c>
      <c r="D898" s="217"/>
      <c r="E898" s="217" t="s">
        <v>617</v>
      </c>
      <c r="F898" s="217"/>
      <c r="G898" s="218"/>
      <c r="H898" s="217"/>
      <c r="I898" s="217" t="s">
        <v>89</v>
      </c>
      <c r="J898" s="254">
        <v>28125535065</v>
      </c>
      <c r="K898" s="254"/>
      <c r="L898" s="217"/>
      <c r="M898" s="217"/>
      <c r="N898" s="217"/>
      <c r="O898" s="217"/>
      <c r="P898" s="217"/>
      <c r="Q898" s="217"/>
      <c r="R898" s="217"/>
      <c r="S898" s="217"/>
      <c r="T898" s="217"/>
      <c r="U898" s="217"/>
      <c r="V898" s="217"/>
      <c r="W898" s="217"/>
      <c r="X898" s="217"/>
      <c r="Y898" s="217"/>
      <c r="Z898" s="217"/>
      <c r="AA898" s="217"/>
      <c r="AB898" s="217"/>
      <c r="AC898" s="217"/>
      <c r="AD898" s="217"/>
      <c r="AE898" s="217"/>
      <c r="AF898" s="217"/>
      <c r="AG898" s="217"/>
    </row>
    <row r="899" spans="1:33" s="37" customFormat="1" ht="15" hidden="1">
      <c r="A899" s="217"/>
      <c r="B899" s="217">
        <f>VLOOKUP(C899,Companies[],3,FALSE)</f>
        <v>0</v>
      </c>
      <c r="C899" s="221" t="s">
        <v>451</v>
      </c>
      <c r="D899" s="217"/>
      <c r="E899" s="217" t="s">
        <v>617</v>
      </c>
      <c r="F899" s="217"/>
      <c r="G899" s="218"/>
      <c r="H899" s="217"/>
      <c r="I899" s="217" t="s">
        <v>89</v>
      </c>
      <c r="J899" s="254">
        <v>694167341</v>
      </c>
      <c r="K899" s="254"/>
      <c r="L899" s="217"/>
      <c r="M899" s="217"/>
      <c r="N899" s="217"/>
      <c r="O899" s="217"/>
      <c r="P899" s="217"/>
      <c r="Q899" s="217"/>
      <c r="R899" s="217"/>
      <c r="S899" s="217"/>
      <c r="T899" s="217"/>
      <c r="U899" s="217"/>
      <c r="V899" s="217"/>
      <c r="W899" s="217"/>
      <c r="X899" s="217"/>
      <c r="Y899" s="217"/>
      <c r="Z899" s="217"/>
      <c r="AA899" s="217"/>
      <c r="AB899" s="217"/>
      <c r="AC899" s="217"/>
      <c r="AD899" s="217"/>
      <c r="AE899" s="217"/>
      <c r="AF899" s="217"/>
      <c r="AG899" s="217"/>
    </row>
    <row r="900" spans="1:33" s="37" customFormat="1" ht="15" hidden="1">
      <c r="A900" s="217"/>
      <c r="B900" s="217">
        <f>VLOOKUP(C900,Companies[],3,FALSE)</f>
        <v>0</v>
      </c>
      <c r="C900" s="221" t="s">
        <v>452</v>
      </c>
      <c r="D900" s="217"/>
      <c r="E900" s="217" t="s">
        <v>617</v>
      </c>
      <c r="F900" s="217"/>
      <c r="G900" s="218"/>
      <c r="H900" s="217"/>
      <c r="I900" s="217" t="s">
        <v>89</v>
      </c>
      <c r="J900" s="254">
        <v>22268095238</v>
      </c>
      <c r="K900" s="254"/>
      <c r="L900" s="217"/>
      <c r="M900" s="217"/>
      <c r="N900" s="217"/>
      <c r="O900" s="217"/>
      <c r="P900" s="217"/>
      <c r="Q900" s="217"/>
      <c r="R900" s="217"/>
      <c r="S900" s="217"/>
      <c r="T900" s="217"/>
      <c r="U900" s="217"/>
      <c r="V900" s="217"/>
      <c r="W900" s="217"/>
      <c r="X900" s="217"/>
      <c r="Y900" s="217"/>
      <c r="Z900" s="217"/>
      <c r="AA900" s="217"/>
      <c r="AB900" s="217"/>
      <c r="AC900" s="217"/>
      <c r="AD900" s="217"/>
      <c r="AE900" s="217"/>
      <c r="AF900" s="217"/>
      <c r="AG900" s="217"/>
    </row>
    <row r="901" spans="1:33" s="37" customFormat="1" ht="15" hidden="1">
      <c r="A901" s="217"/>
      <c r="B901" s="217">
        <f>VLOOKUP(C901,Companies[],3,FALSE)</f>
        <v>0</v>
      </c>
      <c r="C901" s="221" t="s">
        <v>453</v>
      </c>
      <c r="D901" s="217"/>
      <c r="E901" s="217" t="s">
        <v>617</v>
      </c>
      <c r="F901" s="217"/>
      <c r="G901" s="218"/>
      <c r="H901" s="217"/>
      <c r="I901" s="217" t="s">
        <v>89</v>
      </c>
      <c r="J901" s="254">
        <v>2310472775</v>
      </c>
      <c r="K901" s="254"/>
      <c r="L901" s="217"/>
      <c r="M901" s="217"/>
      <c r="N901" s="217"/>
      <c r="O901" s="217"/>
      <c r="P901" s="217"/>
      <c r="Q901" s="217"/>
      <c r="R901" s="217"/>
      <c r="S901" s="217"/>
      <c r="T901" s="217"/>
      <c r="U901" s="217"/>
      <c r="V901" s="217"/>
      <c r="W901" s="217"/>
      <c r="X901" s="217"/>
      <c r="Y901" s="217"/>
      <c r="Z901" s="217"/>
      <c r="AA901" s="217"/>
      <c r="AB901" s="217"/>
      <c r="AC901" s="217"/>
      <c r="AD901" s="217"/>
      <c r="AE901" s="217"/>
      <c r="AF901" s="217"/>
      <c r="AG901" s="217"/>
    </row>
    <row r="902" spans="1:33" s="37" customFormat="1" ht="15" hidden="1">
      <c r="A902" s="217"/>
      <c r="B902" s="217">
        <f>VLOOKUP(C902,Companies[],3,FALSE)</f>
        <v>0</v>
      </c>
      <c r="C902" s="221" t="s">
        <v>454</v>
      </c>
      <c r="D902" s="217"/>
      <c r="E902" s="217" t="s">
        <v>617</v>
      </c>
      <c r="F902" s="217"/>
      <c r="G902" s="218"/>
      <c r="H902" s="217"/>
      <c r="I902" s="217" t="s">
        <v>89</v>
      </c>
      <c r="J902" s="254">
        <v>18520582275</v>
      </c>
      <c r="K902" s="254"/>
      <c r="L902" s="217"/>
      <c r="M902" s="217"/>
      <c r="N902" s="217"/>
      <c r="O902" s="217"/>
      <c r="P902" s="217"/>
      <c r="Q902" s="217"/>
      <c r="R902" s="217"/>
      <c r="S902" s="217"/>
      <c r="T902" s="217"/>
      <c r="U902" s="217"/>
      <c r="V902" s="217"/>
      <c r="W902" s="217"/>
      <c r="X902" s="217"/>
      <c r="Y902" s="217"/>
      <c r="Z902" s="217"/>
      <c r="AA902" s="217"/>
      <c r="AB902" s="217"/>
      <c r="AC902" s="217"/>
      <c r="AD902" s="217"/>
      <c r="AE902" s="217"/>
      <c r="AF902" s="217"/>
      <c r="AG902" s="217"/>
    </row>
    <row r="903" spans="1:33" s="37" customFormat="1" ht="15" hidden="1">
      <c r="A903" s="217"/>
      <c r="B903" s="217">
        <f>VLOOKUP(C903,Companies[],3,FALSE)</f>
        <v>0</v>
      </c>
      <c r="C903" s="221" t="s">
        <v>458</v>
      </c>
      <c r="D903" s="217"/>
      <c r="E903" s="217" t="s">
        <v>617</v>
      </c>
      <c r="F903" s="217"/>
      <c r="G903" s="218"/>
      <c r="H903" s="217"/>
      <c r="I903" s="217" t="s">
        <v>89</v>
      </c>
      <c r="J903" s="254">
        <v>4718250830</v>
      </c>
      <c r="K903" s="217"/>
      <c r="L903" s="217"/>
      <c r="M903" s="217"/>
      <c r="N903" s="217"/>
      <c r="O903" s="217"/>
      <c r="P903" s="217"/>
      <c r="Q903" s="217"/>
      <c r="R903" s="217"/>
      <c r="S903" s="217"/>
      <c r="T903" s="217"/>
      <c r="U903" s="217"/>
      <c r="V903" s="217"/>
      <c r="W903" s="217"/>
      <c r="X903" s="217"/>
      <c r="Y903" s="217"/>
      <c r="Z903" s="217"/>
      <c r="AA903" s="217"/>
      <c r="AB903" s="217"/>
      <c r="AC903" s="217"/>
      <c r="AD903" s="217"/>
      <c r="AE903" s="217"/>
      <c r="AF903" s="217"/>
      <c r="AG903" s="217"/>
    </row>
    <row r="904" spans="1:33" s="37" customFormat="1" ht="15" hidden="1">
      <c r="A904" s="217"/>
      <c r="B904" s="217">
        <f>VLOOKUP(C904,Companies[],3,FALSE)</f>
        <v>0</v>
      </c>
      <c r="C904" s="221" t="s">
        <v>461</v>
      </c>
      <c r="D904" s="217"/>
      <c r="E904" s="217" t="s">
        <v>617</v>
      </c>
      <c r="F904" s="217"/>
      <c r="G904" s="218"/>
      <c r="H904" s="217"/>
      <c r="I904" s="217" t="s">
        <v>89</v>
      </c>
      <c r="J904" s="254">
        <v>93812343042</v>
      </c>
      <c r="K904" s="217"/>
      <c r="L904" s="217"/>
      <c r="M904" s="217"/>
      <c r="N904" s="217"/>
      <c r="O904" s="217"/>
      <c r="P904" s="217"/>
      <c r="Q904" s="217"/>
      <c r="R904" s="217"/>
      <c r="S904" s="217"/>
      <c r="T904" s="217"/>
      <c r="U904" s="217"/>
      <c r="V904" s="217"/>
      <c r="W904" s="217"/>
      <c r="X904" s="217"/>
      <c r="Y904" s="217"/>
      <c r="Z904" s="217"/>
      <c r="AA904" s="217"/>
      <c r="AB904" s="217"/>
      <c r="AC904" s="217"/>
      <c r="AD904" s="217"/>
      <c r="AE904" s="217"/>
      <c r="AF904" s="217"/>
      <c r="AG904" s="217"/>
    </row>
    <row r="905" spans="1:33" s="37" customFormat="1" ht="15" hidden="1">
      <c r="A905" s="217"/>
      <c r="B905" s="217">
        <f>VLOOKUP(C905,Companies[],3,FALSE)</f>
        <v>0</v>
      </c>
      <c r="C905" s="221" t="s">
        <v>465</v>
      </c>
      <c r="D905" s="217"/>
      <c r="E905" s="217" t="s">
        <v>617</v>
      </c>
      <c r="F905" s="217"/>
      <c r="G905" s="218"/>
      <c r="H905" s="217"/>
      <c r="I905" s="217" t="s">
        <v>89</v>
      </c>
      <c r="J905" s="254">
        <v>1116592000</v>
      </c>
      <c r="K905" s="217"/>
      <c r="L905" s="217"/>
      <c r="M905" s="217"/>
      <c r="N905" s="217"/>
      <c r="O905" s="217"/>
      <c r="P905" s="217"/>
      <c r="Q905" s="217"/>
      <c r="R905" s="217"/>
      <c r="S905" s="217"/>
      <c r="T905" s="217"/>
      <c r="U905" s="217"/>
      <c r="V905" s="217"/>
      <c r="W905" s="217"/>
      <c r="X905" s="217"/>
      <c r="Y905" s="217"/>
      <c r="Z905" s="217"/>
      <c r="AA905" s="217"/>
      <c r="AB905" s="217"/>
      <c r="AC905" s="217"/>
      <c r="AD905" s="217"/>
      <c r="AE905" s="217"/>
      <c r="AF905" s="217"/>
      <c r="AG905" s="217"/>
    </row>
    <row r="906" spans="1:33" s="37" customFormat="1" ht="15" hidden="1">
      <c r="A906" s="217"/>
      <c r="B906" s="217">
        <f>VLOOKUP(C906,Companies[],3,FALSE)</f>
        <v>0</v>
      </c>
      <c r="C906" s="221" t="s">
        <v>470</v>
      </c>
      <c r="D906" s="217"/>
      <c r="E906" s="217" t="s">
        <v>617</v>
      </c>
      <c r="F906" s="217"/>
      <c r="G906" s="218"/>
      <c r="H906" s="217"/>
      <c r="I906" s="217" t="s">
        <v>89</v>
      </c>
      <c r="J906" s="254">
        <v>5832000000</v>
      </c>
      <c r="K906" s="217"/>
      <c r="L906" s="217"/>
      <c r="M906" s="217"/>
      <c r="N906" s="217"/>
      <c r="O906" s="217"/>
      <c r="P906" s="217"/>
      <c r="Q906" s="217"/>
      <c r="R906" s="217"/>
      <c r="S906" s="217"/>
      <c r="T906" s="217"/>
      <c r="U906" s="217"/>
      <c r="V906" s="217"/>
      <c r="W906" s="217"/>
      <c r="X906" s="217"/>
      <c r="Y906" s="217"/>
      <c r="Z906" s="217"/>
      <c r="AA906" s="217"/>
      <c r="AB906" s="217"/>
      <c r="AC906" s="217"/>
      <c r="AD906" s="217"/>
      <c r="AE906" s="217"/>
      <c r="AF906" s="217"/>
      <c r="AG906" s="217"/>
    </row>
    <row r="907" spans="1:33" s="37" customFormat="1" ht="15" hidden="1">
      <c r="A907" s="217"/>
      <c r="B907" s="217">
        <f>VLOOKUP(C907,Companies[],3,FALSE)</f>
        <v>0</v>
      </c>
      <c r="C907" s="221" t="s">
        <v>474</v>
      </c>
      <c r="D907" s="217"/>
      <c r="E907" s="217" t="s">
        <v>617</v>
      </c>
      <c r="F907" s="217"/>
      <c r="G907" s="218"/>
      <c r="H907" s="217"/>
      <c r="I907" s="217" t="s">
        <v>89</v>
      </c>
      <c r="J907" s="254">
        <v>3599322893</v>
      </c>
      <c r="K907" s="255" t="s">
        <v>670</v>
      </c>
      <c r="L907" s="217"/>
      <c r="M907" s="217"/>
      <c r="N907" s="217"/>
      <c r="O907" s="217"/>
      <c r="P907" s="217"/>
      <c r="Q907" s="217"/>
      <c r="R907" s="217"/>
      <c r="S907" s="217"/>
      <c r="T907" s="217"/>
      <c r="U907" s="217"/>
      <c r="V907" s="217"/>
      <c r="W907" s="217"/>
      <c r="X907" s="217"/>
      <c r="Y907" s="217"/>
      <c r="Z907" s="217"/>
      <c r="AA907" s="217"/>
      <c r="AB907" s="217"/>
      <c r="AC907" s="217"/>
      <c r="AD907" s="217"/>
      <c r="AE907" s="217"/>
      <c r="AF907" s="217"/>
      <c r="AG907" s="217"/>
    </row>
    <row r="908" spans="1:33" s="37" customFormat="1" ht="15" hidden="1">
      <c r="A908" s="217"/>
      <c r="B908" s="217">
        <f>VLOOKUP(C908,Companies[],3,FALSE)</f>
        <v>0</v>
      </c>
      <c r="C908" s="221" t="s">
        <v>478</v>
      </c>
      <c r="D908" s="217"/>
      <c r="E908" s="217" t="s">
        <v>617</v>
      </c>
      <c r="F908" s="217"/>
      <c r="G908" s="218"/>
      <c r="H908" s="217"/>
      <c r="I908" s="217" t="s">
        <v>89</v>
      </c>
      <c r="J908" s="254">
        <v>984109615</v>
      </c>
      <c r="K908" s="217"/>
      <c r="L908" s="217"/>
      <c r="M908" s="217"/>
      <c r="N908" s="217"/>
      <c r="O908" s="217"/>
      <c r="P908" s="217"/>
      <c r="Q908" s="217"/>
      <c r="R908" s="217"/>
      <c r="S908" s="217"/>
      <c r="T908" s="217"/>
      <c r="U908" s="217"/>
      <c r="V908" s="217"/>
      <c r="W908" s="217"/>
      <c r="X908" s="217"/>
      <c r="Y908" s="217"/>
      <c r="Z908" s="217"/>
      <c r="AA908" s="217"/>
      <c r="AB908" s="217"/>
      <c r="AC908" s="217"/>
      <c r="AD908" s="217"/>
      <c r="AE908" s="217"/>
      <c r="AF908" s="217"/>
      <c r="AG908" s="217"/>
    </row>
    <row r="909" spans="1:33" s="37" customFormat="1" ht="15" hidden="1">
      <c r="A909" s="217"/>
      <c r="B909" s="217">
        <f>VLOOKUP(C909,Companies[],3,FALSE)</f>
        <v>0</v>
      </c>
      <c r="C909" s="221" t="s">
        <v>480</v>
      </c>
      <c r="D909" s="217"/>
      <c r="E909" s="217" t="s">
        <v>617</v>
      </c>
      <c r="F909" s="217"/>
      <c r="G909" s="218"/>
      <c r="H909" s="217"/>
      <c r="I909" s="217" t="s">
        <v>89</v>
      </c>
      <c r="J909" s="254">
        <v>495333000</v>
      </c>
      <c r="K909" s="217"/>
      <c r="L909" s="217"/>
      <c r="M909" s="217"/>
      <c r="N909" s="217"/>
      <c r="O909" s="217"/>
      <c r="P909" s="217"/>
      <c r="Q909" s="217"/>
      <c r="R909" s="217"/>
      <c r="S909" s="217"/>
      <c r="T909" s="217"/>
      <c r="U909" s="217"/>
      <c r="V909" s="217"/>
      <c r="W909" s="217"/>
      <c r="X909" s="217"/>
      <c r="Y909" s="217"/>
      <c r="Z909" s="217"/>
      <c r="AA909" s="217"/>
      <c r="AB909" s="217"/>
      <c r="AC909" s="217"/>
      <c r="AD909" s="217"/>
      <c r="AE909" s="217"/>
      <c r="AF909" s="217"/>
      <c r="AG909" s="217"/>
    </row>
    <row r="910" spans="1:33" s="37" customFormat="1" ht="15" hidden="1">
      <c r="A910" s="217"/>
      <c r="B910" s="217">
        <f>VLOOKUP(C910,Companies[],3,FALSE)</f>
        <v>0</v>
      </c>
      <c r="C910" s="221" t="s">
        <v>482</v>
      </c>
      <c r="D910" s="217"/>
      <c r="E910" s="217" t="s">
        <v>617</v>
      </c>
      <c r="F910" s="217"/>
      <c r="G910" s="218"/>
      <c r="H910" s="217"/>
      <c r="I910" s="217" t="s">
        <v>89</v>
      </c>
      <c r="J910" s="254">
        <v>1302775000</v>
      </c>
      <c r="K910" s="217"/>
      <c r="L910" s="217"/>
      <c r="M910" s="217"/>
      <c r="N910" s="217"/>
      <c r="O910" s="217"/>
      <c r="P910" s="217"/>
      <c r="Q910" s="217"/>
      <c r="R910" s="217"/>
      <c r="S910" s="217"/>
      <c r="T910" s="217"/>
      <c r="U910" s="217"/>
      <c r="V910" s="217"/>
      <c r="W910" s="217"/>
      <c r="X910" s="217"/>
      <c r="Y910" s="217"/>
      <c r="Z910" s="217"/>
      <c r="AA910" s="217"/>
      <c r="AB910" s="217"/>
      <c r="AC910" s="217"/>
      <c r="AD910" s="217"/>
      <c r="AE910" s="217"/>
      <c r="AF910" s="217"/>
      <c r="AG910" s="217"/>
    </row>
    <row r="911" spans="1:33" s="37" customFormat="1" ht="15" hidden="1">
      <c r="A911" s="217"/>
      <c r="B911" s="217">
        <f>VLOOKUP(C911,Companies[],3,FALSE)</f>
        <v>0</v>
      </c>
      <c r="C911" s="221" t="s">
        <v>484</v>
      </c>
      <c r="D911" s="217"/>
      <c r="E911" s="217" t="s">
        <v>617</v>
      </c>
      <c r="F911" s="217"/>
      <c r="G911" s="218"/>
      <c r="H911" s="217"/>
      <c r="I911" s="217" t="s">
        <v>89</v>
      </c>
      <c r="J911" s="254">
        <v>8063126584</v>
      </c>
      <c r="K911" s="217"/>
      <c r="L911" s="217"/>
      <c r="M911" s="217"/>
      <c r="N911" s="217"/>
      <c r="O911" s="217"/>
      <c r="P911" s="217"/>
      <c r="Q911" s="217"/>
      <c r="R911" s="217"/>
      <c r="S911" s="217"/>
      <c r="T911" s="217"/>
      <c r="U911" s="217"/>
      <c r="V911" s="217"/>
      <c r="W911" s="217"/>
      <c r="X911" s="217"/>
      <c r="Y911" s="217"/>
      <c r="Z911" s="217"/>
      <c r="AA911" s="217"/>
      <c r="AB911" s="217"/>
      <c r="AC911" s="217"/>
      <c r="AD911" s="217"/>
      <c r="AE911" s="217"/>
      <c r="AF911" s="217"/>
      <c r="AG911" s="217"/>
    </row>
    <row r="912" spans="1:33" s="37" customFormat="1" ht="15" hidden="1">
      <c r="A912" s="217"/>
      <c r="B912" s="217">
        <f>VLOOKUP(C912,Companies[],3,FALSE)</f>
        <v>0</v>
      </c>
      <c r="C912" s="221" t="s">
        <v>485</v>
      </c>
      <c r="D912" s="217"/>
      <c r="E912" s="217" t="s">
        <v>617</v>
      </c>
      <c r="F912" s="217"/>
      <c r="G912" s="218"/>
      <c r="H912" s="217"/>
      <c r="I912" s="217" t="s">
        <v>89</v>
      </c>
      <c r="J912" s="254">
        <v>2051263500</v>
      </c>
      <c r="K912" s="217"/>
      <c r="L912" s="217"/>
      <c r="M912" s="217"/>
      <c r="N912" s="217"/>
      <c r="O912" s="217"/>
      <c r="P912" s="217"/>
      <c r="Q912" s="217"/>
      <c r="R912" s="217"/>
      <c r="S912" s="217"/>
      <c r="T912" s="217"/>
      <c r="U912" s="217"/>
      <c r="V912" s="217"/>
      <c r="W912" s="217"/>
      <c r="X912" s="217"/>
      <c r="Y912" s="217"/>
      <c r="Z912" s="217"/>
      <c r="AA912" s="217"/>
      <c r="AB912" s="217"/>
      <c r="AC912" s="217"/>
      <c r="AD912" s="217"/>
      <c r="AE912" s="217"/>
      <c r="AF912" s="217"/>
      <c r="AG912" s="217"/>
    </row>
    <row r="913" spans="1:33" s="37" customFormat="1" ht="15" hidden="1">
      <c r="A913" s="217"/>
      <c r="B913" s="217">
        <f>VLOOKUP(C913,Companies[],3,FALSE)</f>
        <v>0</v>
      </c>
      <c r="C913" s="221" t="s">
        <v>490</v>
      </c>
      <c r="D913" s="217"/>
      <c r="E913" s="217" t="s">
        <v>617</v>
      </c>
      <c r="F913" s="217"/>
      <c r="G913" s="218"/>
      <c r="H913" s="217"/>
      <c r="I913" s="217" t="s">
        <v>89</v>
      </c>
      <c r="J913" s="254">
        <v>17128575976</v>
      </c>
      <c r="K913" s="217"/>
      <c r="L913" s="217"/>
      <c r="M913" s="217"/>
      <c r="N913" s="217"/>
      <c r="O913" s="217"/>
      <c r="P913" s="217"/>
      <c r="Q913" s="217"/>
      <c r="R913" s="217"/>
      <c r="S913" s="217"/>
      <c r="T913" s="217"/>
      <c r="U913" s="217"/>
      <c r="V913" s="217"/>
      <c r="W913" s="217"/>
      <c r="X913" s="217"/>
      <c r="Y913" s="217"/>
      <c r="Z913" s="217"/>
      <c r="AA913" s="217"/>
      <c r="AB913" s="217"/>
      <c r="AC913" s="217"/>
      <c r="AD913" s="217"/>
      <c r="AE913" s="217"/>
      <c r="AF913" s="217"/>
      <c r="AG913" s="217"/>
    </row>
    <row r="914" spans="1:33" s="37" customFormat="1" ht="15" hidden="1">
      <c r="A914" s="217"/>
      <c r="B914" s="217">
        <f>VLOOKUP(C914,Companies[],3,FALSE)</f>
        <v>0</v>
      </c>
      <c r="C914" s="221" t="s">
        <v>492</v>
      </c>
      <c r="D914" s="217"/>
      <c r="E914" s="217" t="s">
        <v>617</v>
      </c>
      <c r="F914" s="217"/>
      <c r="G914" s="218"/>
      <c r="H914" s="217"/>
      <c r="I914" s="217" t="s">
        <v>89</v>
      </c>
      <c r="J914" s="254">
        <v>384090200</v>
      </c>
      <c r="K914" s="217"/>
      <c r="L914" s="217"/>
      <c r="M914" s="217"/>
      <c r="N914" s="217"/>
      <c r="O914" s="217"/>
      <c r="P914" s="217"/>
      <c r="Q914" s="217"/>
      <c r="R914" s="217"/>
      <c r="S914" s="217"/>
      <c r="T914" s="217"/>
      <c r="U914" s="217"/>
      <c r="V914" s="217"/>
      <c r="W914" s="217"/>
      <c r="X914" s="217"/>
      <c r="Y914" s="217"/>
      <c r="Z914" s="217"/>
      <c r="AA914" s="217"/>
      <c r="AB914" s="217"/>
      <c r="AC914" s="217"/>
      <c r="AD914" s="217"/>
      <c r="AE914" s="217"/>
      <c r="AF914" s="217"/>
      <c r="AG914" s="217"/>
    </row>
    <row r="915" spans="1:33" s="37" customFormat="1" ht="15" hidden="1">
      <c r="A915" s="217"/>
      <c r="B915" s="217">
        <f>VLOOKUP(C915,Companies[],3,FALSE)</f>
        <v>0</v>
      </c>
      <c r="C915" s="221" t="s">
        <v>498</v>
      </c>
      <c r="D915" s="217"/>
      <c r="E915" s="217" t="s">
        <v>617</v>
      </c>
      <c r="F915" s="217"/>
      <c r="G915" s="218"/>
      <c r="H915" s="217"/>
      <c r="I915" s="217" t="s">
        <v>89</v>
      </c>
      <c r="J915" s="254">
        <v>503827600</v>
      </c>
      <c r="K915" s="217"/>
      <c r="L915" s="217"/>
      <c r="M915" s="217"/>
      <c r="N915" s="217"/>
      <c r="O915" s="217"/>
      <c r="P915" s="217"/>
      <c r="Q915" s="217"/>
      <c r="R915" s="217"/>
      <c r="S915" s="217"/>
      <c r="T915" s="217"/>
      <c r="U915" s="217"/>
      <c r="V915" s="217"/>
      <c r="W915" s="217"/>
      <c r="X915" s="217"/>
      <c r="Y915" s="217"/>
      <c r="Z915" s="217"/>
      <c r="AA915" s="217"/>
      <c r="AB915" s="217"/>
      <c r="AC915" s="217"/>
      <c r="AD915" s="217"/>
      <c r="AE915" s="217"/>
      <c r="AF915" s="217"/>
      <c r="AG915" s="217"/>
    </row>
    <row r="916" spans="1:33" s="37" customFormat="1" ht="15" hidden="1">
      <c r="A916" s="217"/>
      <c r="B916" s="217">
        <f>VLOOKUP(C916,Companies[],3,FALSE)</f>
        <v>0</v>
      </c>
      <c r="C916" s="221" t="s">
        <v>499</v>
      </c>
      <c r="D916" s="217"/>
      <c r="E916" s="217" t="s">
        <v>617</v>
      </c>
      <c r="F916" s="217"/>
      <c r="G916" s="218"/>
      <c r="H916" s="217"/>
      <c r="I916" s="217" t="s">
        <v>89</v>
      </c>
      <c r="J916" s="254">
        <v>1088765724</v>
      </c>
      <c r="K916" s="217"/>
      <c r="L916" s="217"/>
      <c r="M916" s="217"/>
      <c r="N916" s="217"/>
      <c r="O916" s="217"/>
      <c r="P916" s="217"/>
      <c r="Q916" s="217"/>
      <c r="R916" s="217"/>
      <c r="S916" s="217"/>
      <c r="T916" s="217"/>
      <c r="U916" s="217"/>
      <c r="V916" s="217"/>
      <c r="W916" s="217"/>
      <c r="X916" s="217"/>
      <c r="Y916" s="217"/>
      <c r="Z916" s="217"/>
      <c r="AA916" s="217"/>
      <c r="AB916" s="217"/>
      <c r="AC916" s="217"/>
      <c r="AD916" s="217"/>
      <c r="AE916" s="217"/>
      <c r="AF916" s="217"/>
      <c r="AG916" s="217"/>
    </row>
    <row r="917" spans="1:33" s="37" customFormat="1" ht="15" hidden="1">
      <c r="A917" s="217"/>
      <c r="B917" s="217">
        <f>VLOOKUP(C917,Companies[],3,FALSE)</f>
        <v>0</v>
      </c>
      <c r="C917" s="221" t="s">
        <v>503</v>
      </c>
      <c r="D917" s="217"/>
      <c r="E917" s="217" t="s">
        <v>617</v>
      </c>
      <c r="F917" s="217"/>
      <c r="G917" s="218"/>
      <c r="H917" s="217"/>
      <c r="I917" s="217" t="s">
        <v>89</v>
      </c>
      <c r="J917" s="254">
        <v>118690000</v>
      </c>
      <c r="K917" s="217"/>
      <c r="L917" s="217"/>
      <c r="M917" s="217"/>
      <c r="N917" s="217"/>
      <c r="O917" s="217"/>
      <c r="P917" s="217"/>
      <c r="Q917" s="217"/>
      <c r="R917" s="217"/>
      <c r="S917" s="217"/>
      <c r="T917" s="217"/>
      <c r="U917" s="217"/>
      <c r="V917" s="217"/>
      <c r="W917" s="217"/>
      <c r="X917" s="217"/>
      <c r="Y917" s="217"/>
      <c r="Z917" s="217"/>
      <c r="AA917" s="217"/>
      <c r="AB917" s="217"/>
      <c r="AC917" s="217"/>
      <c r="AD917" s="217"/>
      <c r="AE917" s="217"/>
      <c r="AF917" s="217"/>
      <c r="AG917" s="217"/>
    </row>
    <row r="918" spans="1:33" s="37" customFormat="1" ht="15" hidden="1">
      <c r="A918" s="217"/>
      <c r="B918" s="217">
        <f>VLOOKUP(C918,Companies[],3,FALSE)</f>
        <v>0</v>
      </c>
      <c r="C918" s="221" t="s">
        <v>505</v>
      </c>
      <c r="D918" s="217"/>
      <c r="E918" s="217" t="s">
        <v>617</v>
      </c>
      <c r="F918" s="217"/>
      <c r="G918" s="218"/>
      <c r="H918" s="217"/>
      <c r="I918" s="217" t="s">
        <v>89</v>
      </c>
      <c r="J918" s="254">
        <v>272400000</v>
      </c>
      <c r="K918" s="217"/>
      <c r="L918" s="217"/>
      <c r="M918" s="217"/>
      <c r="N918" s="217"/>
      <c r="O918" s="217"/>
      <c r="P918" s="217"/>
      <c r="Q918" s="217"/>
      <c r="R918" s="217"/>
      <c r="S918" s="217"/>
      <c r="T918" s="217"/>
      <c r="U918" s="217"/>
      <c r="V918" s="217"/>
      <c r="W918" s="217"/>
      <c r="X918" s="217"/>
      <c r="Y918" s="217"/>
      <c r="Z918" s="217"/>
      <c r="AA918" s="217"/>
      <c r="AB918" s="217"/>
      <c r="AC918" s="217"/>
      <c r="AD918" s="217"/>
      <c r="AE918" s="217"/>
      <c r="AF918" s="217"/>
      <c r="AG918" s="217"/>
    </row>
    <row r="919" spans="1:33" s="37" customFormat="1" ht="15" hidden="1">
      <c r="A919" s="217"/>
      <c r="B919" s="217">
        <f>VLOOKUP(C919,Companies[],3,FALSE)</f>
        <v>0</v>
      </c>
      <c r="C919" s="221" t="s">
        <v>508</v>
      </c>
      <c r="D919" s="217"/>
      <c r="E919" s="217" t="s">
        <v>617</v>
      </c>
      <c r="F919" s="217"/>
      <c r="G919" s="218"/>
      <c r="H919" s="217"/>
      <c r="I919" s="217" t="s">
        <v>89</v>
      </c>
      <c r="J919" s="254">
        <v>15564600</v>
      </c>
      <c r="K919" s="217"/>
      <c r="L919" s="217"/>
      <c r="M919" s="217"/>
      <c r="N919" s="217"/>
      <c r="O919" s="217"/>
      <c r="P919" s="217"/>
      <c r="Q919" s="217"/>
      <c r="R919" s="217"/>
      <c r="S919" s="217"/>
      <c r="T919" s="217"/>
      <c r="U919" s="217"/>
      <c r="V919" s="217"/>
      <c r="W919" s="217"/>
      <c r="X919" s="217"/>
      <c r="Y919" s="217"/>
      <c r="Z919" s="217"/>
      <c r="AA919" s="217"/>
      <c r="AB919" s="217"/>
      <c r="AC919" s="217"/>
      <c r="AD919" s="217"/>
      <c r="AE919" s="217"/>
      <c r="AF919" s="217"/>
      <c r="AG919" s="217"/>
    </row>
    <row r="920" spans="1:33" s="37" customFormat="1" ht="15" hidden="1">
      <c r="A920" s="217"/>
      <c r="B920" s="217">
        <f>VLOOKUP(C920,Companies[],3,FALSE)</f>
        <v>0</v>
      </c>
      <c r="C920" s="221" t="s">
        <v>510</v>
      </c>
      <c r="D920" s="217"/>
      <c r="E920" s="217" t="s">
        <v>617</v>
      </c>
      <c r="F920" s="217"/>
      <c r="G920" s="218"/>
      <c r="H920" s="217"/>
      <c r="I920" s="217" t="s">
        <v>89</v>
      </c>
      <c r="J920" s="254">
        <v>261890000</v>
      </c>
      <c r="K920" s="217"/>
      <c r="L920" s="217"/>
      <c r="M920" s="217"/>
      <c r="N920" s="217"/>
      <c r="O920" s="217"/>
      <c r="P920" s="217"/>
      <c r="Q920" s="217"/>
      <c r="R920" s="217"/>
      <c r="S920" s="217"/>
      <c r="T920" s="217"/>
      <c r="U920" s="217"/>
      <c r="V920" s="217"/>
      <c r="W920" s="217"/>
      <c r="X920" s="217"/>
      <c r="Y920" s="217"/>
      <c r="Z920" s="217"/>
      <c r="AA920" s="217"/>
      <c r="AB920" s="217"/>
      <c r="AC920" s="217"/>
      <c r="AD920" s="217"/>
      <c r="AE920" s="217"/>
      <c r="AF920" s="217"/>
      <c r="AG920" s="217"/>
    </row>
    <row r="921" spans="1:33" s="37" customFormat="1" ht="15" hidden="1">
      <c r="A921" s="217"/>
      <c r="B921" s="217">
        <f>VLOOKUP(C921,Companies[],3,FALSE)</f>
        <v>0</v>
      </c>
      <c r="C921" s="221" t="s">
        <v>521</v>
      </c>
      <c r="D921" s="217"/>
      <c r="E921" s="217" t="s">
        <v>617</v>
      </c>
      <c r="F921" s="217"/>
      <c r="G921" s="218"/>
      <c r="H921" s="217"/>
      <c r="I921" s="217" t="s">
        <v>89</v>
      </c>
      <c r="J921" s="254">
        <v>1199883286</v>
      </c>
      <c r="K921" s="217"/>
      <c r="L921" s="217"/>
      <c r="M921" s="217"/>
      <c r="N921" s="217"/>
      <c r="O921" s="217"/>
      <c r="P921" s="217"/>
      <c r="Q921" s="217"/>
      <c r="R921" s="217"/>
      <c r="S921" s="217"/>
      <c r="T921" s="217"/>
      <c r="U921" s="217"/>
      <c r="V921" s="217"/>
      <c r="W921" s="217"/>
      <c r="X921" s="217"/>
      <c r="Y921" s="217"/>
      <c r="Z921" s="217"/>
      <c r="AA921" s="217"/>
      <c r="AB921" s="217"/>
      <c r="AC921" s="217"/>
      <c r="AD921" s="217"/>
      <c r="AE921" s="217"/>
      <c r="AF921" s="217"/>
      <c r="AG921" s="217"/>
    </row>
    <row r="922" spans="1:33" s="37" customFormat="1" ht="15" hidden="1">
      <c r="A922" s="217"/>
      <c r="B922" s="217">
        <f>VLOOKUP(C922,Companies[],3,FALSE)</f>
        <v>0</v>
      </c>
      <c r="C922" s="221" t="s">
        <v>523</v>
      </c>
      <c r="D922" s="217"/>
      <c r="E922" s="217" t="s">
        <v>617</v>
      </c>
      <c r="F922" s="217"/>
      <c r="G922" s="218"/>
      <c r="H922" s="217"/>
      <c r="I922" s="217" t="s">
        <v>89</v>
      </c>
      <c r="J922" s="254">
        <v>507411272</v>
      </c>
      <c r="K922" s="217"/>
      <c r="L922" s="217"/>
      <c r="M922" s="217"/>
      <c r="N922" s="217"/>
      <c r="O922" s="217"/>
      <c r="P922" s="217"/>
      <c r="Q922" s="217"/>
      <c r="R922" s="217"/>
      <c r="S922" s="217"/>
      <c r="T922" s="217"/>
      <c r="U922" s="217"/>
      <c r="V922" s="217"/>
      <c r="W922" s="217"/>
      <c r="X922" s="217"/>
      <c r="Y922" s="217"/>
      <c r="Z922" s="217"/>
      <c r="AA922" s="217"/>
      <c r="AB922" s="217"/>
      <c r="AC922" s="217"/>
      <c r="AD922" s="217"/>
      <c r="AE922" s="217"/>
      <c r="AF922" s="217"/>
      <c r="AG922" s="217"/>
    </row>
    <row r="923" spans="1:33" s="37" customFormat="1" ht="15" hidden="1">
      <c r="A923" s="217"/>
      <c r="B923" s="217">
        <f>VLOOKUP(C923,Companies[],3,FALSE)</f>
        <v>0</v>
      </c>
      <c r="C923" s="221" t="s">
        <v>525</v>
      </c>
      <c r="D923" s="217"/>
      <c r="E923" s="217" t="s">
        <v>617</v>
      </c>
      <c r="F923" s="217"/>
      <c r="G923" s="218"/>
      <c r="H923" s="217"/>
      <c r="I923" s="217" t="s">
        <v>89</v>
      </c>
      <c r="J923" s="254">
        <v>2177230051</v>
      </c>
      <c r="K923" s="217"/>
      <c r="L923" s="217"/>
      <c r="M923" s="217"/>
      <c r="N923" s="217"/>
      <c r="O923" s="217"/>
      <c r="P923" s="217"/>
      <c r="Q923" s="217"/>
      <c r="R923" s="217"/>
      <c r="S923" s="217"/>
      <c r="T923" s="217"/>
      <c r="U923" s="217"/>
      <c r="V923" s="217"/>
      <c r="W923" s="217"/>
      <c r="X923" s="217"/>
      <c r="Y923" s="217"/>
      <c r="Z923" s="217"/>
      <c r="AA923" s="217"/>
      <c r="AB923" s="217"/>
      <c r="AC923" s="217"/>
      <c r="AD923" s="217"/>
      <c r="AE923" s="217"/>
      <c r="AF923" s="217"/>
      <c r="AG923" s="217"/>
    </row>
    <row r="924" spans="1:33" s="37" customFormat="1" ht="15" hidden="1">
      <c r="A924" s="217"/>
      <c r="B924" s="217">
        <f>VLOOKUP(C924,Companies[],3,FALSE)</f>
        <v>0</v>
      </c>
      <c r="C924" s="221" t="s">
        <v>527</v>
      </c>
      <c r="D924" s="217"/>
      <c r="E924" s="217" t="s">
        <v>617</v>
      </c>
      <c r="F924" s="217"/>
      <c r="G924" s="218"/>
      <c r="H924" s="217"/>
      <c r="I924" s="217" t="s">
        <v>89</v>
      </c>
      <c r="J924" s="254">
        <v>728753000</v>
      </c>
      <c r="K924" s="217"/>
      <c r="L924" s="217"/>
      <c r="M924" s="217"/>
      <c r="N924" s="217"/>
      <c r="O924" s="217"/>
      <c r="P924" s="217"/>
      <c r="Q924" s="217"/>
      <c r="R924" s="217"/>
      <c r="S924" s="217"/>
      <c r="T924" s="217"/>
      <c r="U924" s="217"/>
      <c r="V924" s="217"/>
      <c r="W924" s="217"/>
      <c r="X924" s="217"/>
      <c r="Y924" s="217"/>
      <c r="Z924" s="217"/>
      <c r="AA924" s="217"/>
      <c r="AB924" s="217"/>
      <c r="AC924" s="217"/>
      <c r="AD924" s="217"/>
      <c r="AE924" s="217"/>
      <c r="AF924" s="217"/>
      <c r="AG924" s="217"/>
    </row>
    <row r="925" spans="1:33" s="37" customFormat="1" ht="15" hidden="1">
      <c r="A925" s="217"/>
      <c r="B925" s="217">
        <f>VLOOKUP(C925,Companies[],3,FALSE)</f>
        <v>0</v>
      </c>
      <c r="C925" s="221" t="s">
        <v>529</v>
      </c>
      <c r="D925" s="217"/>
      <c r="E925" s="217" t="s">
        <v>617</v>
      </c>
      <c r="F925" s="217"/>
      <c r="G925" s="218"/>
      <c r="H925" s="217"/>
      <c r="I925" s="217" t="s">
        <v>89</v>
      </c>
      <c r="J925" s="254">
        <v>1366252000</v>
      </c>
      <c r="K925" s="217"/>
      <c r="L925" s="217"/>
      <c r="M925" s="217"/>
      <c r="N925" s="217"/>
      <c r="O925" s="217"/>
      <c r="P925" s="217"/>
      <c r="Q925" s="217"/>
      <c r="R925" s="217"/>
      <c r="S925" s="217"/>
      <c r="T925" s="217"/>
      <c r="U925" s="217"/>
      <c r="V925" s="217"/>
      <c r="W925" s="217"/>
      <c r="X925" s="217"/>
      <c r="Y925" s="217"/>
      <c r="Z925" s="217"/>
      <c r="AA925" s="217"/>
      <c r="AB925" s="217"/>
      <c r="AC925" s="217"/>
      <c r="AD925" s="217"/>
      <c r="AE925" s="217"/>
      <c r="AF925" s="217"/>
      <c r="AG925" s="217"/>
    </row>
    <row r="926" spans="1:33" s="37" customFormat="1" ht="15" hidden="1">
      <c r="A926" s="217"/>
      <c r="B926" s="217">
        <f>VLOOKUP(C926,Companies[],3,FALSE)</f>
        <v>0</v>
      </c>
      <c r="C926" s="221" t="s">
        <v>532</v>
      </c>
      <c r="D926" s="217"/>
      <c r="E926" s="217" t="s">
        <v>617</v>
      </c>
      <c r="F926" s="217"/>
      <c r="G926" s="218"/>
      <c r="H926" s="217"/>
      <c r="I926" s="217" t="s">
        <v>89</v>
      </c>
      <c r="J926" s="254">
        <v>449600000</v>
      </c>
      <c r="K926" s="217"/>
      <c r="L926" s="217"/>
      <c r="M926" s="217"/>
      <c r="N926" s="217"/>
      <c r="O926" s="217"/>
      <c r="P926" s="217"/>
      <c r="Q926" s="217"/>
      <c r="R926" s="217"/>
      <c r="S926" s="217"/>
      <c r="T926" s="217"/>
      <c r="U926" s="217"/>
      <c r="V926" s="217"/>
      <c r="W926" s="217"/>
      <c r="X926" s="217"/>
      <c r="Y926" s="217"/>
      <c r="Z926" s="217"/>
      <c r="AA926" s="217"/>
      <c r="AB926" s="217"/>
      <c r="AC926" s="217"/>
      <c r="AD926" s="217"/>
      <c r="AE926" s="217"/>
      <c r="AF926" s="217"/>
      <c r="AG926" s="217"/>
    </row>
    <row r="927" spans="1:33" s="37" customFormat="1" ht="15" hidden="1">
      <c r="A927" s="217"/>
      <c r="B927" s="217">
        <f>VLOOKUP(C927,Companies[],3,FALSE)</f>
        <v>0</v>
      </c>
      <c r="C927" s="221" t="s">
        <v>537</v>
      </c>
      <c r="D927" s="217"/>
      <c r="E927" s="217" t="s">
        <v>617</v>
      </c>
      <c r="F927" s="217"/>
      <c r="G927" s="218"/>
      <c r="H927" s="217"/>
      <c r="I927" s="217" t="s">
        <v>89</v>
      </c>
      <c r="J927" s="254">
        <v>1518234542</v>
      </c>
      <c r="K927" s="217"/>
      <c r="L927" s="217"/>
      <c r="M927" s="217"/>
      <c r="N927" s="217"/>
      <c r="O927" s="217"/>
      <c r="P927" s="217"/>
      <c r="Q927" s="217"/>
      <c r="R927" s="217"/>
      <c r="S927" s="217"/>
      <c r="T927" s="217"/>
      <c r="U927" s="217"/>
      <c r="V927" s="217"/>
      <c r="W927" s="217"/>
      <c r="X927" s="217"/>
      <c r="Y927" s="217"/>
      <c r="Z927" s="217"/>
      <c r="AA927" s="217"/>
      <c r="AB927" s="217"/>
      <c r="AC927" s="217"/>
      <c r="AD927" s="217"/>
      <c r="AE927" s="217"/>
      <c r="AF927" s="217"/>
      <c r="AG927" s="217"/>
    </row>
    <row r="928" spans="1:33" s="37" customFormat="1" ht="15" hidden="1">
      <c r="A928" s="217"/>
      <c r="B928" s="217">
        <f>VLOOKUP(C928,Companies[],3,FALSE)</f>
        <v>0</v>
      </c>
      <c r="C928" s="221" t="s">
        <v>538</v>
      </c>
      <c r="D928" s="217"/>
      <c r="E928" s="217" t="s">
        <v>617</v>
      </c>
      <c r="F928" s="217"/>
      <c r="G928" s="218"/>
      <c r="H928" s="217"/>
      <c r="I928" s="217" t="s">
        <v>89</v>
      </c>
      <c r="J928" s="254">
        <v>429511000</v>
      </c>
      <c r="K928" s="217"/>
      <c r="L928" s="217"/>
      <c r="M928" s="217"/>
      <c r="N928" s="217"/>
      <c r="O928" s="217"/>
      <c r="P928" s="217"/>
      <c r="Q928" s="217"/>
      <c r="R928" s="217"/>
      <c r="S928" s="217"/>
      <c r="T928" s="217"/>
      <c r="U928" s="217"/>
      <c r="V928" s="217"/>
      <c r="W928" s="217"/>
      <c r="X928" s="217"/>
      <c r="Y928" s="217"/>
      <c r="Z928" s="217"/>
      <c r="AA928" s="217"/>
      <c r="AB928" s="217"/>
      <c r="AC928" s="217"/>
      <c r="AD928" s="217"/>
      <c r="AE928" s="217"/>
      <c r="AF928" s="217"/>
      <c r="AG928" s="217"/>
    </row>
    <row r="929" spans="1:33" s="37" customFormat="1" ht="15" hidden="1">
      <c r="A929" s="217"/>
      <c r="B929" s="217">
        <f>VLOOKUP(C929,Companies[],3,FALSE)</f>
        <v>0</v>
      </c>
      <c r="C929" s="221" t="s">
        <v>542</v>
      </c>
      <c r="D929" s="217"/>
      <c r="E929" s="217" t="s">
        <v>617</v>
      </c>
      <c r="F929" s="217"/>
      <c r="G929" s="218"/>
      <c r="H929" s="217"/>
      <c r="I929" s="217" t="s">
        <v>89</v>
      </c>
      <c r="J929" s="254">
        <v>1885632551</v>
      </c>
      <c r="K929" s="217"/>
      <c r="L929" s="217"/>
      <c r="M929" s="217"/>
      <c r="N929" s="217"/>
      <c r="O929" s="217"/>
      <c r="P929" s="217"/>
      <c r="Q929" s="217"/>
      <c r="R929" s="217"/>
      <c r="S929" s="217"/>
      <c r="T929" s="217"/>
      <c r="U929" s="217"/>
      <c r="V929" s="217"/>
      <c r="W929" s="217"/>
      <c r="X929" s="217"/>
      <c r="Y929" s="217"/>
      <c r="Z929" s="217"/>
      <c r="AA929" s="217"/>
      <c r="AB929" s="217"/>
      <c r="AC929" s="217"/>
      <c r="AD929" s="217"/>
      <c r="AE929" s="217"/>
      <c r="AF929" s="217"/>
      <c r="AG929" s="217"/>
    </row>
    <row r="930" spans="1:33" s="37" customFormat="1" ht="15" hidden="1">
      <c r="A930" s="217"/>
      <c r="B930" s="217">
        <f>VLOOKUP(C930,Companies[],3,FALSE)</f>
        <v>0</v>
      </c>
      <c r="C930" s="221" t="s">
        <v>543</v>
      </c>
      <c r="D930" s="217"/>
      <c r="E930" s="217" t="s">
        <v>617</v>
      </c>
      <c r="F930" s="217"/>
      <c r="G930" s="218"/>
      <c r="H930" s="217"/>
      <c r="I930" s="217" t="s">
        <v>89</v>
      </c>
      <c r="J930" s="254">
        <v>14788832993</v>
      </c>
      <c r="K930" s="217"/>
      <c r="L930" s="217"/>
      <c r="M930" s="217"/>
      <c r="N930" s="217"/>
      <c r="O930" s="217"/>
      <c r="P930" s="217"/>
      <c r="Q930" s="217"/>
      <c r="R930" s="217"/>
      <c r="S930" s="217"/>
      <c r="T930" s="217"/>
      <c r="U930" s="217"/>
      <c r="V930" s="217"/>
      <c r="W930" s="217"/>
      <c r="X930" s="217"/>
      <c r="Y930" s="217"/>
      <c r="Z930" s="217"/>
      <c r="AA930" s="217"/>
      <c r="AB930" s="217"/>
      <c r="AC930" s="217"/>
      <c r="AD930" s="217"/>
      <c r="AE930" s="217"/>
      <c r="AF930" s="217"/>
      <c r="AG930" s="217"/>
    </row>
    <row r="931" spans="1:33" s="37" customFormat="1" ht="15" hidden="1">
      <c r="A931" s="217"/>
      <c r="B931" s="217">
        <f>VLOOKUP(C931,Companies[],3,FALSE)</f>
        <v>0</v>
      </c>
      <c r="C931" s="221" t="s">
        <v>548</v>
      </c>
      <c r="D931" s="217"/>
      <c r="E931" s="217" t="s">
        <v>617</v>
      </c>
      <c r="F931" s="217"/>
      <c r="G931" s="218"/>
      <c r="H931" s="217"/>
      <c r="I931" s="217" t="s">
        <v>89</v>
      </c>
      <c r="J931" s="254">
        <v>1353011349</v>
      </c>
      <c r="K931" s="217"/>
      <c r="L931" s="217"/>
      <c r="M931" s="217"/>
      <c r="N931" s="217"/>
      <c r="O931" s="217"/>
      <c r="P931" s="217"/>
      <c r="Q931" s="217"/>
      <c r="R931" s="217"/>
      <c r="S931" s="217"/>
      <c r="T931" s="217"/>
      <c r="U931" s="217"/>
      <c r="V931" s="217"/>
      <c r="W931" s="217"/>
      <c r="X931" s="217"/>
      <c r="Y931" s="217"/>
      <c r="Z931" s="217"/>
      <c r="AA931" s="217"/>
      <c r="AB931" s="217"/>
      <c r="AC931" s="217"/>
      <c r="AD931" s="217"/>
      <c r="AE931" s="217"/>
      <c r="AF931" s="217"/>
      <c r="AG931" s="217"/>
    </row>
    <row r="932" spans="1:33" s="37" customFormat="1" ht="15" hidden="1">
      <c r="A932" s="217"/>
      <c r="B932" s="217">
        <f>VLOOKUP(C932,Companies[],3,FALSE)</f>
        <v>0</v>
      </c>
      <c r="C932" s="221" t="s">
        <v>549</v>
      </c>
      <c r="D932" s="217"/>
      <c r="E932" s="217" t="s">
        <v>617</v>
      </c>
      <c r="F932" s="217"/>
      <c r="G932" s="218"/>
      <c r="H932" s="217"/>
      <c r="I932" s="217" t="s">
        <v>89</v>
      </c>
      <c r="J932" s="254">
        <v>7192283712</v>
      </c>
      <c r="K932" s="217"/>
      <c r="L932" s="217"/>
      <c r="M932" s="217"/>
      <c r="N932" s="217"/>
      <c r="O932" s="217"/>
      <c r="P932" s="217"/>
      <c r="Q932" s="217"/>
      <c r="R932" s="217"/>
      <c r="S932" s="217"/>
      <c r="T932" s="217"/>
      <c r="U932" s="217"/>
      <c r="V932" s="217"/>
      <c r="W932" s="217"/>
      <c r="X932" s="217"/>
      <c r="Y932" s="217"/>
      <c r="Z932" s="217"/>
      <c r="AA932" s="217"/>
      <c r="AB932" s="217"/>
      <c r="AC932" s="217"/>
      <c r="AD932" s="217"/>
      <c r="AE932" s="217"/>
      <c r="AF932" s="217"/>
      <c r="AG932" s="217"/>
    </row>
    <row r="933" spans="1:33" s="37" customFormat="1" ht="15" hidden="1">
      <c r="A933" s="217"/>
      <c r="B933" s="217">
        <f>VLOOKUP(C933,Companies[],3,FALSE)</f>
        <v>0</v>
      </c>
      <c r="C933" s="221" t="s">
        <v>554</v>
      </c>
      <c r="D933" s="217"/>
      <c r="E933" s="217" t="s">
        <v>617</v>
      </c>
      <c r="F933" s="217"/>
      <c r="G933" s="218"/>
      <c r="H933" s="217"/>
      <c r="I933" s="217" t="s">
        <v>89</v>
      </c>
      <c r="J933" s="254">
        <v>161317400</v>
      </c>
      <c r="K933" s="217"/>
      <c r="L933" s="217"/>
      <c r="M933" s="217"/>
      <c r="N933" s="217"/>
      <c r="O933" s="217"/>
      <c r="P933" s="217"/>
      <c r="Q933" s="217"/>
      <c r="R933" s="217"/>
      <c r="S933" s="217"/>
      <c r="T933" s="217"/>
      <c r="U933" s="217"/>
      <c r="V933" s="217"/>
      <c r="W933" s="217"/>
      <c r="X933" s="217"/>
      <c r="Y933" s="217"/>
      <c r="Z933" s="217"/>
      <c r="AA933" s="217"/>
      <c r="AB933" s="217"/>
      <c r="AC933" s="217"/>
      <c r="AD933" s="217"/>
      <c r="AE933" s="217"/>
      <c r="AF933" s="217"/>
      <c r="AG933" s="217"/>
    </row>
    <row r="934" spans="1:33" s="37" customFormat="1" ht="15" hidden="1">
      <c r="A934" s="217"/>
      <c r="B934" s="217">
        <f>VLOOKUP(C934,Companies[],3,FALSE)</f>
        <v>0</v>
      </c>
      <c r="C934" s="221" t="s">
        <v>557</v>
      </c>
      <c r="D934" s="217"/>
      <c r="E934" s="217" t="s">
        <v>617</v>
      </c>
      <c r="F934" s="217"/>
      <c r="G934" s="218"/>
      <c r="H934" s="217"/>
      <c r="I934" s="217" t="s">
        <v>89</v>
      </c>
      <c r="J934" s="254">
        <v>17748371350</v>
      </c>
      <c r="K934" s="217"/>
      <c r="L934" s="217"/>
      <c r="M934" s="217"/>
      <c r="N934" s="217"/>
      <c r="O934" s="217"/>
      <c r="P934" s="217"/>
      <c r="Q934" s="217"/>
      <c r="R934" s="217"/>
      <c r="S934" s="217"/>
      <c r="T934" s="217"/>
      <c r="U934" s="217"/>
      <c r="V934" s="217"/>
      <c r="W934" s="217"/>
      <c r="X934" s="217"/>
      <c r="Y934" s="217"/>
      <c r="Z934" s="217"/>
      <c r="AA934" s="217"/>
      <c r="AB934" s="217"/>
      <c r="AC934" s="217"/>
      <c r="AD934" s="217"/>
      <c r="AE934" s="217"/>
      <c r="AF934" s="217"/>
      <c r="AG934" s="217"/>
    </row>
    <row r="935" spans="1:33" s="37" customFormat="1" ht="15" hidden="1">
      <c r="A935" s="217"/>
      <c r="B935" s="217">
        <f>VLOOKUP(C935,Companies[],3,FALSE)</f>
        <v>0</v>
      </c>
      <c r="C935" s="221" t="s">
        <v>562</v>
      </c>
      <c r="D935" s="217"/>
      <c r="E935" s="217" t="s">
        <v>617</v>
      </c>
      <c r="F935" s="217"/>
      <c r="G935" s="218"/>
      <c r="H935" s="217"/>
      <c r="I935" s="217" t="s">
        <v>89</v>
      </c>
      <c r="J935" s="254">
        <v>1783726000</v>
      </c>
      <c r="K935" s="217"/>
      <c r="L935" s="217"/>
      <c r="M935" s="217"/>
      <c r="N935" s="217"/>
      <c r="O935" s="217"/>
      <c r="P935" s="217"/>
      <c r="Q935" s="217"/>
      <c r="R935" s="217"/>
      <c r="S935" s="217"/>
      <c r="T935" s="217"/>
      <c r="U935" s="217"/>
      <c r="V935" s="217"/>
      <c r="W935" s="217"/>
      <c r="X935" s="217"/>
      <c r="Y935" s="217"/>
      <c r="Z935" s="217"/>
      <c r="AA935" s="217"/>
      <c r="AB935" s="217"/>
      <c r="AC935" s="217"/>
      <c r="AD935" s="217"/>
      <c r="AE935" s="217"/>
      <c r="AF935" s="217"/>
      <c r="AG935" s="217"/>
    </row>
    <row r="936" spans="1:33" s="37" customFormat="1" ht="15" hidden="1">
      <c r="A936" s="217"/>
      <c r="B936" s="217">
        <f>VLOOKUP(C936,Companies[],3,FALSE)</f>
        <v>0</v>
      </c>
      <c r="C936" s="221" t="s">
        <v>458</v>
      </c>
      <c r="D936" s="217"/>
      <c r="E936" s="217" t="s">
        <v>617</v>
      </c>
      <c r="F936" s="217"/>
      <c r="G936" s="218"/>
      <c r="H936" s="217"/>
      <c r="I936" s="217" t="s">
        <v>185</v>
      </c>
      <c r="J936" s="219">
        <v>329837</v>
      </c>
      <c r="K936" s="217"/>
      <c r="L936" s="217"/>
      <c r="M936" s="217"/>
      <c r="N936" s="217"/>
      <c r="O936" s="217"/>
      <c r="P936" s="217"/>
      <c r="Q936" s="217"/>
      <c r="R936" s="217"/>
      <c r="S936" s="217"/>
      <c r="T936" s="217"/>
      <c r="U936" s="217"/>
      <c r="V936" s="217"/>
      <c r="W936" s="217"/>
      <c r="X936" s="217"/>
      <c r="Y936" s="217"/>
      <c r="Z936" s="217"/>
      <c r="AA936" s="217"/>
      <c r="AB936" s="217"/>
      <c r="AC936" s="217"/>
      <c r="AD936" s="217"/>
      <c r="AE936" s="217"/>
      <c r="AF936" s="217"/>
      <c r="AG936" s="217"/>
    </row>
    <row r="937" spans="1:33" s="37" customFormat="1" ht="15" hidden="1">
      <c r="A937" s="217"/>
      <c r="B937" s="217">
        <f>VLOOKUP(C937,Companies[],3,FALSE)</f>
        <v>0</v>
      </c>
      <c r="C937" s="221" t="s">
        <v>486</v>
      </c>
      <c r="D937" s="217"/>
      <c r="E937" s="217" t="s">
        <v>617</v>
      </c>
      <c r="F937" s="217"/>
      <c r="G937" s="218"/>
      <c r="H937" s="217"/>
      <c r="I937" s="217" t="s">
        <v>185</v>
      </c>
      <c r="J937" s="219">
        <v>109277032</v>
      </c>
      <c r="K937" s="217"/>
      <c r="L937" s="217"/>
      <c r="M937" s="217"/>
      <c r="N937" s="217"/>
      <c r="O937" s="217"/>
      <c r="P937" s="217"/>
      <c r="Q937" s="217"/>
      <c r="R937" s="217"/>
      <c r="S937" s="217"/>
      <c r="T937" s="217"/>
      <c r="U937" s="217"/>
      <c r="V937" s="217"/>
      <c r="W937" s="217"/>
      <c r="X937" s="217"/>
      <c r="Y937" s="217"/>
      <c r="Z937" s="217"/>
      <c r="AA937" s="217"/>
      <c r="AB937" s="217"/>
      <c r="AC937" s="217"/>
      <c r="AD937" s="217"/>
      <c r="AE937" s="217"/>
      <c r="AF937" s="217"/>
      <c r="AG937" s="217"/>
    </row>
    <row r="938" spans="1:33" s="37" customFormat="1" ht="15" hidden="1">
      <c r="A938" s="217"/>
      <c r="B938" s="217">
        <f>VLOOKUP(C938,Companies[],3,FALSE)</f>
        <v>0</v>
      </c>
      <c r="C938" s="221" t="s">
        <v>494</v>
      </c>
      <c r="D938" s="217"/>
      <c r="E938" s="217" t="s">
        <v>617</v>
      </c>
      <c r="F938" s="217"/>
      <c r="G938" s="218"/>
      <c r="H938" s="217"/>
      <c r="I938" s="217" t="s">
        <v>185</v>
      </c>
      <c r="J938" s="219">
        <v>22256</v>
      </c>
      <c r="K938" s="217"/>
      <c r="L938" s="217"/>
      <c r="M938" s="217"/>
      <c r="N938" s="217"/>
      <c r="O938" s="217"/>
      <c r="P938" s="217"/>
      <c r="Q938" s="217"/>
      <c r="R938" s="217"/>
      <c r="S938" s="217"/>
      <c r="T938" s="217"/>
      <c r="U938" s="217"/>
      <c r="V938" s="217"/>
      <c r="W938" s="217"/>
      <c r="X938" s="217"/>
      <c r="Y938" s="217"/>
      <c r="Z938" s="217"/>
      <c r="AA938" s="217"/>
      <c r="AB938" s="217"/>
      <c r="AC938" s="217"/>
      <c r="AD938" s="217"/>
      <c r="AE938" s="217"/>
      <c r="AF938" s="217"/>
      <c r="AG938" s="217"/>
    </row>
    <row r="939" spans="1:33" s="37" customFormat="1" ht="15" hidden="1">
      <c r="A939" s="217"/>
      <c r="B939" s="217">
        <f>VLOOKUP(C939,Companies[],3,FALSE)</f>
        <v>0</v>
      </c>
      <c r="C939" s="221" t="s">
        <v>503</v>
      </c>
      <c r="D939" s="217"/>
      <c r="E939" s="217" t="s">
        <v>617</v>
      </c>
      <c r="F939" s="217"/>
      <c r="G939" s="218"/>
      <c r="H939" s="217"/>
      <c r="I939" s="217" t="s">
        <v>185</v>
      </c>
      <c r="J939" s="219">
        <v>232.97300000000001</v>
      </c>
      <c r="K939" s="217"/>
      <c r="L939" s="217"/>
      <c r="M939" s="217"/>
      <c r="N939" s="217"/>
      <c r="O939" s="217"/>
      <c r="P939" s="217"/>
      <c r="Q939" s="217"/>
      <c r="R939" s="217"/>
      <c r="S939" s="217"/>
      <c r="T939" s="217"/>
      <c r="U939" s="217"/>
      <c r="V939" s="217"/>
      <c r="W939" s="217"/>
      <c r="X939" s="217"/>
      <c r="Y939" s="217"/>
      <c r="Z939" s="217"/>
      <c r="AA939" s="217"/>
      <c r="AB939" s="217"/>
      <c r="AC939" s="217"/>
      <c r="AD939" s="217"/>
      <c r="AE939" s="217"/>
      <c r="AF939" s="217"/>
      <c r="AG939" s="217"/>
    </row>
    <row r="940" spans="1:33" s="37" customFormat="1" ht="15" hidden="1">
      <c r="A940" s="217"/>
      <c r="B940" s="217">
        <f>VLOOKUP(C940,Companies[],3,FALSE)</f>
        <v>0</v>
      </c>
      <c r="C940" s="221" t="s">
        <v>524</v>
      </c>
      <c r="D940" s="217"/>
      <c r="E940" s="217" t="s">
        <v>617</v>
      </c>
      <c r="F940" s="217"/>
      <c r="G940" s="218"/>
      <c r="H940" s="217"/>
      <c r="I940" s="217" t="s">
        <v>185</v>
      </c>
      <c r="J940" s="219">
        <v>232973</v>
      </c>
      <c r="K940" s="217"/>
      <c r="L940" s="217"/>
      <c r="M940" s="217"/>
      <c r="N940" s="217"/>
      <c r="O940" s="217"/>
      <c r="P940" s="217"/>
      <c r="Q940" s="217"/>
      <c r="R940" s="217"/>
      <c r="S940" s="217"/>
      <c r="T940" s="217"/>
      <c r="U940" s="217"/>
      <c r="V940" s="217"/>
      <c r="W940" s="217"/>
      <c r="X940" s="217"/>
      <c r="Y940" s="217"/>
      <c r="Z940" s="217"/>
      <c r="AA940" s="217"/>
      <c r="AB940" s="217"/>
      <c r="AC940" s="217"/>
      <c r="AD940" s="217"/>
      <c r="AE940" s="217"/>
      <c r="AF940" s="217"/>
      <c r="AG940" s="217"/>
    </row>
    <row r="941" spans="1:33" s="37" customFormat="1" ht="15" hidden="1">
      <c r="A941" s="217"/>
      <c r="B941" s="217">
        <f>VLOOKUP(C941,Companies[],3,FALSE)</f>
        <v>0</v>
      </c>
      <c r="C941" s="221" t="s">
        <v>532</v>
      </c>
      <c r="D941" s="217"/>
      <c r="E941" s="217" t="s">
        <v>617</v>
      </c>
      <c r="F941" s="217"/>
      <c r="G941" s="218"/>
      <c r="H941" s="217"/>
      <c r="I941" s="217" t="s">
        <v>185</v>
      </c>
      <c r="J941" s="219">
        <v>449600000</v>
      </c>
      <c r="K941" s="217"/>
      <c r="L941" s="217"/>
      <c r="M941" s="217"/>
      <c r="N941" s="217"/>
      <c r="O941" s="217"/>
      <c r="P941" s="217"/>
      <c r="Q941" s="217"/>
      <c r="R941" s="217"/>
      <c r="S941" s="217"/>
      <c r="T941" s="217"/>
      <c r="U941" s="217"/>
      <c r="V941" s="217"/>
      <c r="W941" s="217"/>
      <c r="X941" s="217"/>
      <c r="Y941" s="217"/>
      <c r="Z941" s="217"/>
      <c r="AA941" s="217"/>
      <c r="AB941" s="217"/>
      <c r="AC941" s="217"/>
      <c r="AD941" s="217"/>
      <c r="AE941" s="217"/>
      <c r="AF941" s="217"/>
      <c r="AG941" s="217"/>
    </row>
    <row r="942" spans="1:33" s="37" customFormat="1" ht="15" hidden="1">
      <c r="A942" s="217"/>
      <c r="B942" s="217">
        <f>VLOOKUP(C942,Companies[],3,FALSE)</f>
        <v>0</v>
      </c>
      <c r="C942" s="221" t="s">
        <v>534</v>
      </c>
      <c r="D942" s="217"/>
      <c r="E942" s="217" t="s">
        <v>617</v>
      </c>
      <c r="F942" s="217"/>
      <c r="G942" s="218"/>
      <c r="H942" s="217"/>
      <c r="I942" s="217" t="s">
        <v>185</v>
      </c>
      <c r="J942" s="219">
        <v>196979</v>
      </c>
      <c r="K942" s="217"/>
      <c r="L942" s="217"/>
      <c r="M942" s="217"/>
      <c r="N942" s="217"/>
      <c r="O942" s="217"/>
      <c r="P942" s="217"/>
      <c r="Q942" s="217"/>
      <c r="R942" s="217"/>
      <c r="S942" s="217"/>
      <c r="T942" s="217"/>
      <c r="U942" s="217"/>
      <c r="V942" s="217"/>
      <c r="W942" s="217"/>
      <c r="X942" s="217"/>
      <c r="Y942" s="217"/>
      <c r="Z942" s="217"/>
      <c r="AA942" s="217"/>
      <c r="AB942" s="217"/>
      <c r="AC942" s="217"/>
      <c r="AD942" s="217"/>
      <c r="AE942" s="217"/>
      <c r="AF942" s="217"/>
      <c r="AG942" s="217"/>
    </row>
    <row r="943" spans="1:33" s="37" customFormat="1" ht="15" hidden="1">
      <c r="A943" s="217"/>
      <c r="B943" s="217">
        <f>VLOOKUP(C943,Companies[],3,FALSE)</f>
        <v>0</v>
      </c>
      <c r="C943" s="221" t="s">
        <v>543</v>
      </c>
      <c r="D943" s="217"/>
      <c r="E943" s="217" t="s">
        <v>617</v>
      </c>
      <c r="F943" s="217"/>
      <c r="G943" s="218"/>
      <c r="H943" s="217"/>
      <c r="I943" s="217" t="s">
        <v>185</v>
      </c>
      <c r="J943" s="219">
        <v>1036430</v>
      </c>
      <c r="K943" s="217"/>
      <c r="L943" s="217"/>
      <c r="M943" s="217"/>
      <c r="N943" s="217"/>
      <c r="O943" s="217"/>
      <c r="P943" s="217"/>
      <c r="Q943" s="217"/>
      <c r="R943" s="217"/>
      <c r="S943" s="217"/>
      <c r="T943" s="217"/>
      <c r="U943" s="217"/>
      <c r="V943" s="217"/>
      <c r="W943" s="217"/>
      <c r="X943" s="217"/>
      <c r="Y943" s="217"/>
      <c r="Z943" s="217"/>
      <c r="AA943" s="217"/>
      <c r="AB943" s="217"/>
      <c r="AC943" s="217"/>
      <c r="AD943" s="217"/>
      <c r="AE943" s="217"/>
      <c r="AF943" s="217"/>
      <c r="AG943" s="217"/>
    </row>
    <row r="944" spans="1:33" s="37" customFormat="1" ht="15" hidden="1">
      <c r="A944" s="217"/>
      <c r="B944" s="217">
        <f>VLOOKUP(C944,Companies[],3,FALSE)</f>
        <v>0</v>
      </c>
      <c r="C944" s="221" t="s">
        <v>549</v>
      </c>
      <c r="D944" s="217"/>
      <c r="E944" s="217" t="s">
        <v>617</v>
      </c>
      <c r="F944" s="217"/>
      <c r="G944" s="218"/>
      <c r="H944" s="217"/>
      <c r="I944" s="217" t="s">
        <v>185</v>
      </c>
      <c r="J944" s="219">
        <v>504050</v>
      </c>
      <c r="K944" s="217"/>
      <c r="L944" s="217"/>
      <c r="M944" s="217"/>
      <c r="N944" s="217"/>
      <c r="O944" s="217"/>
      <c r="P944" s="217"/>
      <c r="Q944" s="217"/>
      <c r="R944" s="217"/>
      <c r="S944" s="217"/>
      <c r="T944" s="217"/>
      <c r="U944" s="217"/>
      <c r="V944" s="217"/>
      <c r="W944" s="217"/>
      <c r="X944" s="217"/>
      <c r="Y944" s="217"/>
      <c r="Z944" s="217"/>
      <c r="AA944" s="217"/>
      <c r="AB944" s="217"/>
      <c r="AC944" s="217"/>
      <c r="AD944" s="217"/>
      <c r="AE944" s="217"/>
      <c r="AF944" s="217"/>
      <c r="AG944" s="217"/>
    </row>
    <row r="945" spans="1:33" s="37" customFormat="1" ht="15" hidden="1">
      <c r="A945" s="217"/>
      <c r="B945" s="217">
        <f>VLOOKUP(C945,Companies[],3,FALSE)</f>
        <v>0</v>
      </c>
      <c r="C945" s="221" t="s">
        <v>557</v>
      </c>
      <c r="D945" s="217"/>
      <c r="E945" s="217" t="s">
        <v>617</v>
      </c>
      <c r="F945" s="217"/>
      <c r="G945" s="218"/>
      <c r="H945" s="217"/>
      <c r="I945" s="217" t="s">
        <v>185</v>
      </c>
      <c r="J945" s="219">
        <v>1243681</v>
      </c>
      <c r="K945" s="217"/>
      <c r="L945" s="217"/>
      <c r="M945" s="217"/>
      <c r="N945" s="217"/>
      <c r="O945" s="217"/>
      <c r="P945" s="217"/>
      <c r="Q945" s="217"/>
      <c r="R945" s="217"/>
      <c r="S945" s="217"/>
      <c r="T945" s="217"/>
      <c r="U945" s="217"/>
      <c r="V945" s="217"/>
      <c r="W945" s="217"/>
      <c r="X945" s="217"/>
      <c r="Y945" s="217"/>
      <c r="Z945" s="217"/>
      <c r="AA945" s="217"/>
      <c r="AB945" s="217"/>
      <c r="AC945" s="217"/>
      <c r="AD945" s="217"/>
      <c r="AE945" s="217"/>
      <c r="AF945" s="217"/>
      <c r="AG945" s="217"/>
    </row>
    <row r="946" spans="1:33" s="37" customFormat="1" ht="15" hidden="1">
      <c r="A946" s="217"/>
      <c r="B946" s="217">
        <f>VLOOKUP(C946,Companies[],3,FALSE)</f>
        <v>0</v>
      </c>
      <c r="C946" s="221" t="s">
        <v>430</v>
      </c>
      <c r="D946" s="217" t="s">
        <v>302</v>
      </c>
      <c r="E946" s="217" t="s">
        <v>626</v>
      </c>
      <c r="F946" s="217"/>
      <c r="G946" s="218"/>
      <c r="H946" s="217"/>
      <c r="I946" s="217" t="s">
        <v>89</v>
      </c>
      <c r="J946" s="219">
        <v>36766133173</v>
      </c>
      <c r="K946" s="217"/>
      <c r="L946" s="217"/>
      <c r="M946" s="217"/>
      <c r="N946" s="217"/>
      <c r="O946" s="217"/>
      <c r="P946" s="217"/>
      <c r="Q946" s="217"/>
      <c r="R946" s="217"/>
      <c r="S946" s="217"/>
      <c r="T946" s="217"/>
      <c r="U946" s="217"/>
      <c r="V946" s="217"/>
      <c r="W946" s="217"/>
      <c r="X946" s="217"/>
      <c r="Y946" s="217"/>
      <c r="Z946" s="217"/>
      <c r="AA946" s="217"/>
      <c r="AB946" s="217"/>
      <c r="AC946" s="217"/>
      <c r="AD946" s="217"/>
      <c r="AE946" s="217"/>
      <c r="AF946" s="217"/>
      <c r="AG946" s="217"/>
    </row>
    <row r="947" spans="1:33" s="37" customFormat="1" ht="15" hidden="1">
      <c r="A947" s="217"/>
      <c r="B947" s="217">
        <f>VLOOKUP(C947,Companies[],3,FALSE)</f>
        <v>0</v>
      </c>
      <c r="C947" s="221" t="s">
        <v>440</v>
      </c>
      <c r="D947" s="217" t="s">
        <v>302</v>
      </c>
      <c r="E947" s="217" t="s">
        <v>626</v>
      </c>
      <c r="F947" s="217"/>
      <c r="G947" s="218"/>
      <c r="H947" s="217"/>
      <c r="I947" s="217" t="s">
        <v>89</v>
      </c>
      <c r="J947" s="219">
        <v>30837271682</v>
      </c>
      <c r="K947" s="217"/>
      <c r="L947" s="217"/>
      <c r="M947" s="217"/>
      <c r="N947" s="217"/>
      <c r="O947" s="217"/>
      <c r="P947" s="217"/>
      <c r="Q947" s="217"/>
      <c r="R947" s="217"/>
      <c r="S947" s="217"/>
      <c r="T947" s="217"/>
      <c r="U947" s="217"/>
      <c r="V947" s="217"/>
      <c r="W947" s="217"/>
      <c r="X947" s="217"/>
      <c r="Y947" s="217"/>
      <c r="Z947" s="217"/>
      <c r="AA947" s="217"/>
      <c r="AB947" s="217"/>
      <c r="AC947" s="217"/>
      <c r="AD947" s="217"/>
      <c r="AE947" s="217"/>
      <c r="AF947" s="217"/>
      <c r="AG947" s="217"/>
    </row>
    <row r="948" spans="1:33" s="37" customFormat="1" ht="15" hidden="1">
      <c r="A948" s="217"/>
      <c r="B948" s="217">
        <f>VLOOKUP(C948,Companies[],3,FALSE)</f>
        <v>0</v>
      </c>
      <c r="C948" s="221" t="s">
        <v>473</v>
      </c>
      <c r="D948" s="217" t="s">
        <v>302</v>
      </c>
      <c r="E948" s="217" t="s">
        <v>626</v>
      </c>
      <c r="F948" s="217"/>
      <c r="G948" s="218"/>
      <c r="H948" s="217"/>
      <c r="I948" s="217" t="s">
        <v>89</v>
      </c>
      <c r="J948" s="219">
        <v>45828570034</v>
      </c>
      <c r="K948" s="217"/>
      <c r="L948" s="217"/>
      <c r="M948" s="217"/>
      <c r="N948" s="217"/>
      <c r="O948" s="217"/>
      <c r="P948" s="217"/>
      <c r="Q948" s="217"/>
      <c r="R948" s="217"/>
      <c r="S948" s="217"/>
      <c r="T948" s="217"/>
      <c r="U948" s="217"/>
      <c r="V948" s="217"/>
      <c r="W948" s="217"/>
      <c r="X948" s="217"/>
      <c r="Y948" s="217"/>
      <c r="Z948" s="217"/>
      <c r="AA948" s="217"/>
      <c r="AB948" s="217"/>
      <c r="AC948" s="217"/>
      <c r="AD948" s="217"/>
      <c r="AE948" s="217"/>
      <c r="AF948" s="217"/>
      <c r="AG948" s="217"/>
    </row>
    <row r="949" spans="1:33" s="37" customFormat="1" ht="15" hidden="1">
      <c r="A949" s="217"/>
      <c r="B949" s="217">
        <f>VLOOKUP(C949,Companies[],3,FALSE)</f>
        <v>0</v>
      </c>
      <c r="C949" s="221" t="s">
        <v>525</v>
      </c>
      <c r="D949" s="217" t="s">
        <v>302</v>
      </c>
      <c r="E949" s="217" t="s">
        <v>626</v>
      </c>
      <c r="F949" s="217"/>
      <c r="G949" s="218"/>
      <c r="H949" s="217"/>
      <c r="I949" s="217" t="s">
        <v>89</v>
      </c>
      <c r="J949" s="219">
        <v>41671250</v>
      </c>
      <c r="K949" s="217"/>
      <c r="L949" s="217"/>
      <c r="M949" s="217"/>
      <c r="N949" s="217"/>
      <c r="O949" s="217"/>
      <c r="P949" s="217"/>
      <c r="Q949" s="217"/>
      <c r="R949" s="217"/>
      <c r="S949" s="217"/>
      <c r="T949" s="217"/>
      <c r="U949" s="217"/>
      <c r="V949" s="217"/>
      <c r="W949" s="217"/>
      <c r="X949" s="217"/>
      <c r="Y949" s="217"/>
      <c r="Z949" s="217"/>
      <c r="AA949" s="217"/>
      <c r="AB949" s="217"/>
      <c r="AC949" s="217"/>
      <c r="AD949" s="217"/>
      <c r="AE949" s="217"/>
      <c r="AF949" s="217"/>
      <c r="AG949" s="217"/>
    </row>
    <row r="950" spans="1:33" s="37" customFormat="1" ht="15" hidden="1">
      <c r="A950" s="217"/>
      <c r="B950" s="217">
        <f>VLOOKUP(C950,Companies[],3,FALSE)</f>
        <v>0</v>
      </c>
      <c r="C950" s="221" t="s">
        <v>532</v>
      </c>
      <c r="D950" s="217" t="s">
        <v>302</v>
      </c>
      <c r="E950" s="217" t="s">
        <v>626</v>
      </c>
      <c r="F950" s="217"/>
      <c r="G950" s="218"/>
      <c r="H950" s="217"/>
      <c r="I950" s="217" t="s">
        <v>185</v>
      </c>
      <c r="J950" s="219">
        <v>48384000</v>
      </c>
      <c r="K950" s="217"/>
      <c r="L950" s="217"/>
      <c r="M950" s="217"/>
      <c r="N950" s="217"/>
      <c r="O950" s="217"/>
      <c r="P950" s="217"/>
      <c r="Q950" s="217"/>
      <c r="R950" s="217"/>
      <c r="S950" s="217"/>
      <c r="T950" s="217"/>
      <c r="U950" s="217"/>
      <c r="V950" s="217"/>
      <c r="W950" s="217"/>
      <c r="X950" s="217"/>
      <c r="Y950" s="217"/>
      <c r="Z950" s="217"/>
      <c r="AA950" s="217"/>
      <c r="AB950" s="217"/>
      <c r="AC950" s="217"/>
      <c r="AD950" s="217"/>
      <c r="AE950" s="217"/>
      <c r="AF950" s="217"/>
      <c r="AG950" s="217"/>
    </row>
    <row r="951" spans="1:33" s="37" customFormat="1" ht="15" hidden="1">
      <c r="A951" s="217"/>
      <c r="B951" s="217">
        <f>VLOOKUP(C951,Companies[],3,FALSE)</f>
        <v>0</v>
      </c>
      <c r="C951" s="221" t="s">
        <v>550</v>
      </c>
      <c r="D951" s="217" t="s">
        <v>302</v>
      </c>
      <c r="E951" s="217" t="s">
        <v>626</v>
      </c>
      <c r="F951" s="217"/>
      <c r="G951" s="218"/>
      <c r="H951" s="217"/>
      <c r="I951" s="217" t="s">
        <v>89</v>
      </c>
      <c r="J951" s="219">
        <v>79865000000</v>
      </c>
      <c r="K951" s="217"/>
      <c r="L951" s="217"/>
      <c r="M951" s="217"/>
      <c r="N951" s="217"/>
      <c r="O951" s="217"/>
      <c r="P951" s="217"/>
      <c r="Q951" s="217"/>
      <c r="R951" s="217"/>
      <c r="S951" s="217"/>
      <c r="T951" s="217"/>
      <c r="U951" s="217"/>
      <c r="V951" s="217"/>
      <c r="W951" s="217"/>
      <c r="X951" s="217"/>
      <c r="Y951" s="217"/>
      <c r="Z951" s="217"/>
      <c r="AA951" s="217"/>
      <c r="AB951" s="217"/>
      <c r="AC951" s="217"/>
      <c r="AD951" s="217"/>
      <c r="AE951" s="217"/>
      <c r="AF951" s="217"/>
      <c r="AG951" s="217"/>
    </row>
    <row r="952" spans="1:33" s="37" customFormat="1" ht="15" hidden="1">
      <c r="A952" s="217"/>
      <c r="B952" s="217">
        <f>VLOOKUP(C952,Companies[],3,FALSE)</f>
        <v>0</v>
      </c>
      <c r="C952" s="221" t="s">
        <v>557</v>
      </c>
      <c r="D952" s="217" t="s">
        <v>302</v>
      </c>
      <c r="E952" s="217" t="s">
        <v>626</v>
      </c>
      <c r="F952" s="217"/>
      <c r="G952" s="218"/>
      <c r="H952" s="217"/>
      <c r="I952" s="217" t="s">
        <v>89</v>
      </c>
      <c r="J952" s="219">
        <v>43313439510</v>
      </c>
      <c r="K952" s="217"/>
      <c r="L952" s="217"/>
      <c r="M952" s="217"/>
      <c r="N952" s="217"/>
      <c r="O952" s="217"/>
      <c r="P952" s="217"/>
      <c r="Q952" s="217"/>
      <c r="R952" s="217"/>
      <c r="S952" s="217"/>
      <c r="T952" s="217"/>
      <c r="U952" s="217"/>
      <c r="V952" s="217"/>
      <c r="W952" s="217"/>
      <c r="X952" s="217"/>
      <c r="Y952" s="217"/>
      <c r="Z952" s="217"/>
      <c r="AA952" s="217"/>
      <c r="AB952" s="217"/>
      <c r="AC952" s="217"/>
      <c r="AD952" s="217"/>
      <c r="AE952" s="217"/>
      <c r="AF952" s="217"/>
      <c r="AG952" s="217"/>
    </row>
    <row r="953" spans="1:33" s="37" customFormat="1" ht="15" hidden="1">
      <c r="A953" s="217"/>
      <c r="B953" s="217">
        <f>VLOOKUP(C953,Companies[],3,FALSE)</f>
        <v>0</v>
      </c>
      <c r="C953" s="221" t="s">
        <v>438</v>
      </c>
      <c r="D953" s="217"/>
      <c r="E953" s="217" t="s">
        <v>627</v>
      </c>
      <c r="F953" s="217"/>
      <c r="G953" s="218"/>
      <c r="H953" s="217"/>
      <c r="I953" s="217" t="s">
        <v>89</v>
      </c>
      <c r="J953" s="219">
        <v>459200000000</v>
      </c>
      <c r="K953" s="217"/>
      <c r="L953" s="217"/>
      <c r="M953" s="217"/>
      <c r="N953" s="217"/>
      <c r="O953" s="217"/>
      <c r="P953" s="217"/>
      <c r="Q953" s="217"/>
      <c r="R953" s="217"/>
      <c r="S953" s="217"/>
      <c r="T953" s="217"/>
      <c r="U953" s="217"/>
      <c r="V953" s="217"/>
      <c r="W953" s="217"/>
      <c r="X953" s="217"/>
      <c r="Y953" s="217"/>
      <c r="Z953" s="217"/>
      <c r="AA953" s="217"/>
      <c r="AB953" s="217"/>
      <c r="AC953" s="217"/>
      <c r="AD953" s="217"/>
      <c r="AE953" s="217"/>
      <c r="AF953" s="217"/>
      <c r="AG953" s="217"/>
    </row>
    <row r="954" spans="1:33" s="37" customFormat="1" ht="15" hidden="1">
      <c r="A954" s="217"/>
      <c r="B954" s="217">
        <f>VLOOKUP(C954,Companies[],3,FALSE)</f>
        <v>0</v>
      </c>
      <c r="C954" s="221" t="s">
        <v>440</v>
      </c>
      <c r="D954" s="217"/>
      <c r="E954" s="217" t="s">
        <v>627</v>
      </c>
      <c r="F954" s="217"/>
      <c r="G954" s="218"/>
      <c r="H954" s="217"/>
      <c r="I954" s="217" t="s">
        <v>89</v>
      </c>
      <c r="J954" s="219">
        <v>261477862800</v>
      </c>
      <c r="K954" s="217"/>
      <c r="L954" s="217"/>
      <c r="M954" s="217"/>
      <c r="N954" s="217"/>
      <c r="O954" s="217"/>
      <c r="P954" s="217"/>
      <c r="Q954" s="217"/>
      <c r="R954" s="217"/>
      <c r="S954" s="217"/>
      <c r="T954" s="217"/>
      <c r="U954" s="217"/>
      <c r="V954" s="217"/>
      <c r="W954" s="217"/>
      <c r="X954" s="217"/>
      <c r="Y954" s="217"/>
      <c r="Z954" s="217"/>
      <c r="AA954" s="217"/>
      <c r="AB954" s="217"/>
      <c r="AC954" s="217"/>
      <c r="AD954" s="217"/>
      <c r="AE954" s="217"/>
      <c r="AF954" s="217"/>
      <c r="AG954" s="217"/>
    </row>
    <row r="955" spans="1:33" s="37" customFormat="1" ht="15" hidden="1">
      <c r="A955" s="217"/>
      <c r="B955" s="217">
        <f>VLOOKUP(C955,Companies[],3,FALSE)</f>
        <v>0</v>
      </c>
      <c r="C955" s="221" t="s">
        <v>443</v>
      </c>
      <c r="D955" s="217"/>
      <c r="E955" s="217" t="s">
        <v>627</v>
      </c>
      <c r="F955" s="217"/>
      <c r="G955" s="218"/>
      <c r="H955" s="217"/>
      <c r="I955" s="217" t="s">
        <v>89</v>
      </c>
      <c r="J955" s="219">
        <v>459200000000</v>
      </c>
      <c r="K955" s="217"/>
      <c r="L955" s="217"/>
      <c r="M955" s="217"/>
      <c r="N955" s="217"/>
      <c r="O955" s="217"/>
      <c r="P955" s="217"/>
      <c r="Q955" s="217"/>
      <c r="R955" s="217"/>
      <c r="S955" s="217"/>
      <c r="T955" s="217"/>
      <c r="U955" s="217"/>
      <c r="V955" s="217"/>
      <c r="W955" s="217"/>
      <c r="X955" s="217"/>
      <c r="Y955" s="217"/>
      <c r="Z955" s="217"/>
      <c r="AA955" s="217"/>
      <c r="AB955" s="217"/>
      <c r="AC955" s="217"/>
      <c r="AD955" s="217"/>
      <c r="AE955" s="217"/>
      <c r="AF955" s="217"/>
      <c r="AG955" s="217"/>
    </row>
    <row r="956" spans="1:33" s="37" customFormat="1" ht="15" hidden="1">
      <c r="A956" s="217"/>
      <c r="B956" s="217">
        <f>VLOOKUP(C956,Companies[],3,FALSE)</f>
        <v>0</v>
      </c>
      <c r="C956" s="221" t="s">
        <v>467</v>
      </c>
      <c r="D956" s="217"/>
      <c r="E956" s="217" t="s">
        <v>627</v>
      </c>
      <c r="F956" s="217"/>
      <c r="G956" s="218"/>
      <c r="H956" s="217"/>
      <c r="I956" s="217" t="s">
        <v>89</v>
      </c>
      <c r="J956" s="219">
        <v>302193602636</v>
      </c>
      <c r="K956" s="217"/>
      <c r="L956" s="217"/>
      <c r="M956" s="217"/>
      <c r="N956" s="217"/>
      <c r="O956" s="217"/>
      <c r="P956" s="217"/>
      <c r="Q956" s="217"/>
      <c r="R956" s="217"/>
      <c r="S956" s="217"/>
      <c r="T956" s="217"/>
      <c r="U956" s="217"/>
      <c r="V956" s="217"/>
      <c r="W956" s="217"/>
      <c r="X956" s="217"/>
      <c r="Y956" s="217"/>
      <c r="Z956" s="217"/>
      <c r="AA956" s="217"/>
      <c r="AB956" s="217"/>
      <c r="AC956" s="217"/>
      <c r="AD956" s="217"/>
      <c r="AE956" s="217"/>
      <c r="AF956" s="217"/>
      <c r="AG956" s="217"/>
    </row>
    <row r="957" spans="1:33" s="37" customFormat="1" ht="15" hidden="1">
      <c r="A957" s="217"/>
      <c r="B957" s="217">
        <f>VLOOKUP(C957,Companies[],3,FALSE)</f>
        <v>0</v>
      </c>
      <c r="C957" s="221" t="s">
        <v>473</v>
      </c>
      <c r="D957" s="217"/>
      <c r="E957" s="217" t="s">
        <v>627</v>
      </c>
      <c r="F957" s="217"/>
      <c r="G957" s="218"/>
      <c r="H957" s="217"/>
      <c r="I957" s="217" t="s">
        <v>89</v>
      </c>
      <c r="J957" s="219">
        <v>577907144369</v>
      </c>
      <c r="K957" s="217"/>
      <c r="L957" s="217"/>
      <c r="M957" s="217"/>
      <c r="N957" s="217"/>
      <c r="O957" s="217"/>
      <c r="P957" s="217"/>
      <c r="Q957" s="217"/>
      <c r="R957" s="217"/>
      <c r="S957" s="217"/>
      <c r="T957" s="217"/>
      <c r="U957" s="217"/>
      <c r="V957" s="217"/>
      <c r="W957" s="217"/>
      <c r="X957" s="217"/>
      <c r="Y957" s="217"/>
      <c r="Z957" s="217"/>
      <c r="AA957" s="217"/>
      <c r="AB957" s="217"/>
      <c r="AC957" s="217"/>
      <c r="AD957" s="217"/>
      <c r="AE957" s="217"/>
      <c r="AF957" s="217"/>
      <c r="AG957" s="217"/>
    </row>
    <row r="958" spans="1:33" s="37" customFormat="1" ht="15" hidden="1">
      <c r="A958" s="217"/>
      <c r="B958" s="217">
        <f>VLOOKUP(C958,Companies[],3,FALSE)</f>
        <v>0</v>
      </c>
      <c r="C958" s="221" t="s">
        <v>474</v>
      </c>
      <c r="D958" s="217"/>
      <c r="E958" s="217" t="s">
        <v>627</v>
      </c>
      <c r="F958" s="217"/>
      <c r="G958" s="218"/>
      <c r="H958" s="217"/>
      <c r="I958" s="217" t="s">
        <v>89</v>
      </c>
      <c r="J958" s="219">
        <v>80000000000</v>
      </c>
      <c r="K958" s="217"/>
      <c r="L958" s="217"/>
      <c r="M958" s="217"/>
      <c r="N958" s="217"/>
      <c r="O958" s="217"/>
      <c r="P958" s="217"/>
      <c r="Q958" s="217"/>
      <c r="R958" s="217"/>
      <c r="S958" s="217"/>
      <c r="T958" s="217"/>
      <c r="U958" s="217"/>
      <c r="V958" s="217"/>
      <c r="W958" s="217"/>
      <c r="X958" s="217"/>
      <c r="Y958" s="217"/>
      <c r="Z958" s="217"/>
      <c r="AA958" s="217"/>
      <c r="AB958" s="217"/>
      <c r="AC958" s="217"/>
      <c r="AD958" s="217"/>
      <c r="AE958" s="217"/>
      <c r="AF958" s="217"/>
      <c r="AG958" s="217"/>
    </row>
    <row r="959" spans="1:33" s="37" customFormat="1" ht="15" hidden="1">
      <c r="A959" s="217"/>
      <c r="B959" s="217">
        <f>VLOOKUP(C959,Companies[],3,FALSE)</f>
        <v>0</v>
      </c>
      <c r="C959" s="221" t="s">
        <v>486</v>
      </c>
      <c r="D959" s="217"/>
      <c r="E959" s="217" t="s">
        <v>627</v>
      </c>
      <c r="F959" s="217"/>
      <c r="G959" s="218"/>
      <c r="H959" s="217"/>
      <c r="I959" s="217" t="s">
        <v>185</v>
      </c>
      <c r="J959" s="219">
        <v>234076223</v>
      </c>
      <c r="K959" s="217"/>
      <c r="L959" s="217"/>
      <c r="M959" s="217"/>
      <c r="N959" s="217"/>
      <c r="O959" s="217"/>
      <c r="P959" s="217"/>
      <c r="Q959" s="217"/>
      <c r="R959" s="217"/>
      <c r="S959" s="217"/>
      <c r="T959" s="217"/>
      <c r="U959" s="217"/>
      <c r="V959" s="217"/>
      <c r="W959" s="217"/>
      <c r="X959" s="217"/>
      <c r="Y959" s="217"/>
      <c r="Z959" s="217"/>
      <c r="AA959" s="217"/>
      <c r="AB959" s="217"/>
      <c r="AC959" s="217"/>
      <c r="AD959" s="217"/>
      <c r="AE959" s="217"/>
      <c r="AF959" s="217"/>
      <c r="AG959" s="217"/>
    </row>
    <row r="960" spans="1:33" s="37" customFormat="1" ht="15" hidden="1">
      <c r="A960" s="217"/>
      <c r="B960" s="217">
        <f>VLOOKUP(C960,Companies[],3,FALSE)</f>
        <v>0</v>
      </c>
      <c r="C960" s="221" t="s">
        <v>490</v>
      </c>
      <c r="D960" s="217"/>
      <c r="E960" s="217" t="s">
        <v>627</v>
      </c>
      <c r="F960" s="217"/>
      <c r="G960" s="218"/>
      <c r="H960" s="217"/>
      <c r="I960" s="217" t="s">
        <v>89</v>
      </c>
      <c r="J960" s="219">
        <v>516942257000</v>
      </c>
      <c r="K960" s="217"/>
      <c r="L960" s="217"/>
      <c r="M960" s="217"/>
      <c r="N960" s="217"/>
      <c r="O960" s="217"/>
      <c r="P960" s="217"/>
      <c r="Q960" s="217"/>
      <c r="R960" s="217"/>
      <c r="S960" s="217"/>
      <c r="T960" s="217"/>
      <c r="U960" s="217"/>
      <c r="V960" s="217"/>
      <c r="W960" s="217"/>
      <c r="X960" s="217"/>
      <c r="Y960" s="217"/>
      <c r="Z960" s="217"/>
      <c r="AA960" s="217"/>
      <c r="AB960" s="217"/>
      <c r="AC960" s="217"/>
      <c r="AD960" s="217"/>
      <c r="AE960" s="217"/>
      <c r="AF960" s="217"/>
      <c r="AG960" s="217"/>
    </row>
    <row r="961" spans="1:33" s="37" customFormat="1" ht="15" hidden="1">
      <c r="A961" s="217"/>
      <c r="B961" s="217">
        <f>VLOOKUP(C961,Companies[],3,FALSE)</f>
        <v>0</v>
      </c>
      <c r="C961" s="221" t="s">
        <v>495</v>
      </c>
      <c r="D961" s="217"/>
      <c r="E961" s="217" t="s">
        <v>627</v>
      </c>
      <c r="F961" s="217"/>
      <c r="G961" s="218"/>
      <c r="H961" s="217"/>
      <c r="I961" s="217" t="s">
        <v>89</v>
      </c>
      <c r="J961" s="219">
        <v>35453049</v>
      </c>
      <c r="K961" s="217"/>
      <c r="L961" s="217"/>
      <c r="M961" s="217"/>
      <c r="N961" s="217"/>
      <c r="O961" s="217"/>
      <c r="P961" s="217"/>
      <c r="Q961" s="217"/>
      <c r="R961" s="217"/>
      <c r="S961" s="217"/>
      <c r="T961" s="217"/>
      <c r="U961" s="217"/>
      <c r="V961" s="217"/>
      <c r="W961" s="217"/>
      <c r="X961" s="217"/>
      <c r="Y961" s="217"/>
      <c r="Z961" s="217"/>
      <c r="AA961" s="217"/>
      <c r="AB961" s="217"/>
      <c r="AC961" s="217"/>
      <c r="AD961" s="217"/>
      <c r="AE961" s="217"/>
      <c r="AF961" s="217"/>
      <c r="AG961" s="217"/>
    </row>
    <row r="962" spans="1:33" s="37" customFormat="1" ht="15" hidden="1">
      <c r="A962" s="217"/>
      <c r="B962" s="217">
        <f>VLOOKUP(C962,Companies[],3,FALSE)</f>
        <v>0</v>
      </c>
      <c r="C962" s="221" t="s">
        <v>494</v>
      </c>
      <c r="D962" s="217"/>
      <c r="E962" s="217" t="s">
        <v>627</v>
      </c>
      <c r="F962" s="217"/>
      <c r="G962" s="218"/>
      <c r="H962" s="217"/>
      <c r="I962" s="217" t="s">
        <v>185</v>
      </c>
      <c r="J962" s="219">
        <v>1250000</v>
      </c>
      <c r="K962" s="217"/>
      <c r="L962" s="217"/>
      <c r="M962" s="217"/>
      <c r="N962" s="217"/>
      <c r="O962" s="217"/>
      <c r="P962" s="217"/>
      <c r="Q962" s="217"/>
      <c r="R962" s="217"/>
      <c r="S962" s="217"/>
      <c r="T962" s="217"/>
      <c r="U962" s="217"/>
      <c r="V962" s="217"/>
      <c r="W962" s="217"/>
      <c r="X962" s="217"/>
      <c r="Y962" s="217"/>
      <c r="Z962" s="217"/>
      <c r="AA962" s="217"/>
      <c r="AB962" s="217"/>
      <c r="AC962" s="217"/>
      <c r="AD962" s="217"/>
      <c r="AE962" s="217"/>
      <c r="AF962" s="217"/>
      <c r="AG962" s="217"/>
    </row>
    <row r="963" spans="1:33" s="37" customFormat="1" ht="15" hidden="1">
      <c r="A963" s="217"/>
      <c r="B963" s="217">
        <f>VLOOKUP(C963,Companies[],3,FALSE)</f>
        <v>0</v>
      </c>
      <c r="C963" s="221" t="s">
        <v>511</v>
      </c>
      <c r="D963" s="217"/>
      <c r="E963" s="217" t="s">
        <v>627</v>
      </c>
      <c r="F963" s="217"/>
      <c r="G963" s="218"/>
      <c r="H963" s="217"/>
      <c r="I963" s="217" t="s">
        <v>89</v>
      </c>
      <c r="J963" s="219">
        <v>145000000000</v>
      </c>
      <c r="K963" s="217"/>
      <c r="L963" s="217"/>
      <c r="M963" s="217"/>
      <c r="N963" s="217"/>
      <c r="O963" s="217"/>
      <c r="P963" s="217"/>
      <c r="Q963" s="217"/>
      <c r="R963" s="217"/>
      <c r="S963" s="217"/>
      <c r="T963" s="217"/>
      <c r="U963" s="217"/>
      <c r="V963" s="217"/>
      <c r="W963" s="217"/>
      <c r="X963" s="217"/>
      <c r="Y963" s="217"/>
      <c r="Z963" s="217"/>
      <c r="AA963" s="217"/>
      <c r="AB963" s="217"/>
      <c r="AC963" s="217"/>
      <c r="AD963" s="217"/>
      <c r="AE963" s="217"/>
      <c r="AF963" s="217"/>
      <c r="AG963" s="217"/>
    </row>
    <row r="964" spans="1:33" s="37" customFormat="1" ht="15" hidden="1">
      <c r="A964" s="217"/>
      <c r="B964" s="217">
        <f>VLOOKUP(C964,Companies[],3,FALSE)</f>
        <v>0</v>
      </c>
      <c r="C964" s="221" t="s">
        <v>518</v>
      </c>
      <c r="D964" s="217"/>
      <c r="E964" s="217" t="s">
        <v>627</v>
      </c>
      <c r="F964" s="217"/>
      <c r="G964" s="218"/>
      <c r="H964" s="217"/>
      <c r="I964" s="217" t="s">
        <v>89</v>
      </c>
      <c r="J964" s="219">
        <v>33297047644</v>
      </c>
      <c r="K964" s="217"/>
      <c r="L964" s="217"/>
      <c r="M964" s="217"/>
      <c r="N964" s="217"/>
      <c r="O964" s="217"/>
      <c r="P964" s="217"/>
      <c r="Q964" s="217"/>
      <c r="R964" s="217"/>
      <c r="S964" s="217"/>
      <c r="T964" s="217"/>
      <c r="U964" s="217"/>
      <c r="V964" s="217"/>
      <c r="W964" s="217"/>
      <c r="X964" s="217"/>
      <c r="Y964" s="217"/>
      <c r="Z964" s="217"/>
      <c r="AA964" s="217"/>
      <c r="AB964" s="217"/>
      <c r="AC964" s="217"/>
      <c r="AD964" s="217"/>
      <c r="AE964" s="217"/>
      <c r="AF964" s="217"/>
      <c r="AG964" s="217"/>
    </row>
    <row r="965" spans="1:33" s="37" customFormat="1" ht="15" hidden="1">
      <c r="A965" s="217"/>
      <c r="B965" s="217">
        <f>VLOOKUP(C965,Companies[],3,FALSE)</f>
        <v>0</v>
      </c>
      <c r="C965" s="221" t="s">
        <v>523</v>
      </c>
      <c r="D965" s="217"/>
      <c r="E965" s="217" t="s">
        <v>627</v>
      </c>
      <c r="F965" s="217"/>
      <c r="G965" s="218"/>
      <c r="H965" s="217"/>
      <c r="I965" s="217" t="s">
        <v>89</v>
      </c>
      <c r="J965" s="219">
        <v>87500000000</v>
      </c>
      <c r="K965" s="217"/>
      <c r="L965" s="217"/>
      <c r="M965" s="217"/>
      <c r="N965" s="217"/>
      <c r="O965" s="217"/>
      <c r="P965" s="217"/>
      <c r="Q965" s="217"/>
      <c r="R965" s="217"/>
      <c r="S965" s="217"/>
      <c r="T965" s="217"/>
      <c r="U965" s="217"/>
      <c r="V965" s="217"/>
      <c r="W965" s="217"/>
      <c r="X965" s="217"/>
      <c r="Y965" s="217"/>
      <c r="Z965" s="217"/>
      <c r="AA965" s="217"/>
      <c r="AB965" s="217"/>
      <c r="AC965" s="217"/>
      <c r="AD965" s="217"/>
      <c r="AE965" s="217"/>
      <c r="AF965" s="217"/>
      <c r="AG965" s="217"/>
    </row>
    <row r="966" spans="1:33" s="37" customFormat="1" ht="15" hidden="1">
      <c r="A966" s="217"/>
      <c r="B966" s="217">
        <f>VLOOKUP(C966,Companies[],3,FALSE)</f>
        <v>0</v>
      </c>
      <c r="C966" s="221" t="s">
        <v>532</v>
      </c>
      <c r="D966" s="217"/>
      <c r="E966" s="217" t="s">
        <v>627</v>
      </c>
      <c r="F966" s="217"/>
      <c r="G966" s="218"/>
      <c r="H966" s="217"/>
      <c r="I966" s="217" t="s">
        <v>89</v>
      </c>
      <c r="J966" s="219">
        <v>2269370</v>
      </c>
      <c r="K966" s="217"/>
      <c r="L966" s="217"/>
      <c r="M966" s="217"/>
      <c r="N966" s="217"/>
      <c r="O966" s="217"/>
      <c r="P966" s="217"/>
      <c r="Q966" s="217"/>
      <c r="R966" s="217"/>
      <c r="S966" s="217"/>
      <c r="T966" s="217"/>
      <c r="U966" s="217"/>
      <c r="V966" s="217"/>
      <c r="W966" s="217"/>
      <c r="X966" s="217"/>
      <c r="Y966" s="217"/>
      <c r="Z966" s="217"/>
      <c r="AA966" s="217"/>
      <c r="AB966" s="217"/>
      <c r="AC966" s="217"/>
      <c r="AD966" s="217"/>
      <c r="AE966" s="217"/>
      <c r="AF966" s="217"/>
      <c r="AG966" s="217"/>
    </row>
    <row r="967" spans="1:33" s="37" customFormat="1" ht="15" hidden="1">
      <c r="A967" s="217"/>
      <c r="B967" s="217">
        <f>VLOOKUP(C967,Companies[],3,FALSE)</f>
        <v>0</v>
      </c>
      <c r="C967" s="221" t="s">
        <v>534</v>
      </c>
      <c r="D967" s="217"/>
      <c r="E967" s="217" t="s">
        <v>627</v>
      </c>
      <c r="F967" s="217"/>
      <c r="G967" s="218"/>
      <c r="H967" s="217"/>
      <c r="I967" s="217" t="s">
        <v>185</v>
      </c>
      <c r="J967" s="219">
        <v>7552335</v>
      </c>
      <c r="K967" s="217"/>
      <c r="L967" s="217"/>
      <c r="M967" s="217"/>
      <c r="N967" s="217"/>
      <c r="O967" s="217"/>
      <c r="P967" s="217"/>
      <c r="Q967" s="217"/>
      <c r="R967" s="217"/>
      <c r="S967" s="217"/>
      <c r="T967" s="217"/>
      <c r="U967" s="217"/>
      <c r="V967" s="217"/>
      <c r="W967" s="217"/>
      <c r="X967" s="217"/>
      <c r="Y967" s="217"/>
      <c r="Z967" s="217"/>
      <c r="AA967" s="217"/>
      <c r="AB967" s="217"/>
      <c r="AC967" s="217"/>
      <c r="AD967" s="217"/>
      <c r="AE967" s="217"/>
      <c r="AF967" s="217"/>
      <c r="AG967" s="217"/>
    </row>
    <row r="968" spans="1:33" s="37" customFormat="1" ht="15" hidden="1">
      <c r="A968" s="217"/>
      <c r="B968" s="217">
        <f>VLOOKUP(C968,Companies[],3,FALSE)</f>
        <v>0</v>
      </c>
      <c r="C968" s="221" t="s">
        <v>539</v>
      </c>
      <c r="D968" s="217"/>
      <c r="E968" s="217" t="s">
        <v>627</v>
      </c>
      <c r="F968" s="217"/>
      <c r="G968" s="218"/>
      <c r="H968" s="217"/>
      <c r="I968" s="217" t="s">
        <v>185</v>
      </c>
      <c r="J968" s="219">
        <v>40000000</v>
      </c>
      <c r="K968" s="217"/>
      <c r="L968" s="217"/>
      <c r="M968" s="217"/>
      <c r="N968" s="217"/>
      <c r="O968" s="217"/>
      <c r="P968" s="217"/>
      <c r="Q968" s="217"/>
      <c r="R968" s="217"/>
      <c r="S968" s="217"/>
      <c r="T968" s="217"/>
      <c r="U968" s="217"/>
      <c r="V968" s="217"/>
      <c r="W968" s="217"/>
      <c r="X968" s="217"/>
      <c r="Y968" s="217"/>
      <c r="Z968" s="217"/>
      <c r="AA968" s="217"/>
      <c r="AB968" s="217"/>
      <c r="AC968" s="217"/>
      <c r="AD968" s="217"/>
      <c r="AE968" s="217"/>
      <c r="AF968" s="217"/>
      <c r="AG968" s="217"/>
    </row>
    <row r="969" spans="1:33" s="37" customFormat="1" ht="15" hidden="1">
      <c r="A969" s="217"/>
      <c r="B969" s="217">
        <f>VLOOKUP(C969,Companies[],3,FALSE)</f>
        <v>0</v>
      </c>
      <c r="C969" s="221" t="s">
        <v>554</v>
      </c>
      <c r="D969" s="217"/>
      <c r="E969" s="217" t="s">
        <v>627</v>
      </c>
      <c r="F969" s="217"/>
      <c r="G969" s="218"/>
      <c r="H969" s="217"/>
      <c r="I969" s="217" t="s">
        <v>89</v>
      </c>
      <c r="J969" s="219">
        <v>25100724969</v>
      </c>
      <c r="K969" s="217"/>
      <c r="L969" s="217"/>
      <c r="M969" s="217"/>
      <c r="N969" s="217"/>
      <c r="O969" s="217"/>
      <c r="P969" s="217"/>
      <c r="Q969" s="217"/>
      <c r="R969" s="217"/>
      <c r="S969" s="217"/>
      <c r="T969" s="217"/>
      <c r="U969" s="217"/>
      <c r="V969" s="217"/>
      <c r="W969" s="217"/>
      <c r="X969" s="217"/>
      <c r="Y969" s="217"/>
      <c r="Z969" s="217"/>
      <c r="AA969" s="217"/>
      <c r="AB969" s="217"/>
      <c r="AC969" s="217"/>
      <c r="AD969" s="217"/>
      <c r="AE969" s="217"/>
      <c r="AF969" s="217"/>
      <c r="AG969" s="217"/>
    </row>
    <row r="970" spans="1:33" s="37" customFormat="1" ht="15" hidden="1">
      <c r="A970" s="217"/>
      <c r="B970" s="217">
        <f>VLOOKUP(C970,Companies[],3,FALSE)</f>
        <v>0</v>
      </c>
      <c r="C970" s="221" t="s">
        <v>453</v>
      </c>
      <c r="D970" s="217"/>
      <c r="E970" s="217" t="s">
        <v>629</v>
      </c>
      <c r="F970" s="217"/>
      <c r="G970" s="218"/>
      <c r="H970" s="217"/>
      <c r="I970" s="217" t="s">
        <v>89</v>
      </c>
      <c r="J970" s="219">
        <v>49751381795</v>
      </c>
      <c r="K970" s="217"/>
      <c r="L970" s="217"/>
      <c r="M970" s="217"/>
      <c r="N970" s="217"/>
      <c r="O970" s="217"/>
      <c r="P970" s="217"/>
      <c r="Q970" s="217"/>
      <c r="R970" s="217"/>
      <c r="S970" s="217"/>
      <c r="T970" s="217"/>
      <c r="U970" s="217"/>
      <c r="V970" s="217"/>
      <c r="W970" s="217"/>
      <c r="X970" s="217"/>
      <c r="Y970" s="217"/>
      <c r="Z970" s="217"/>
      <c r="AA970" s="217"/>
      <c r="AB970" s="217"/>
      <c r="AC970" s="217"/>
      <c r="AD970" s="217"/>
      <c r="AE970" s="217"/>
      <c r="AF970" s="217"/>
      <c r="AG970" s="217"/>
    </row>
    <row r="971" spans="1:33" s="37" customFormat="1" ht="15" hidden="1">
      <c r="A971" s="217"/>
      <c r="B971" s="217">
        <f>VLOOKUP(C971,Companies[],3,FALSE)</f>
        <v>0</v>
      </c>
      <c r="C971" s="221" t="s">
        <v>458</v>
      </c>
      <c r="D971" s="217"/>
      <c r="E971" s="217" t="s">
        <v>629</v>
      </c>
      <c r="F971" s="217"/>
      <c r="G971" s="218"/>
      <c r="H971" s="217"/>
      <c r="I971" s="217" t="s">
        <v>89</v>
      </c>
      <c r="J971" s="219">
        <v>6835905353</v>
      </c>
      <c r="K971" s="217"/>
      <c r="L971" s="217"/>
      <c r="M971" s="217"/>
      <c r="N971" s="217"/>
      <c r="O971" s="217"/>
      <c r="P971" s="217"/>
      <c r="Q971" s="217"/>
      <c r="R971" s="217"/>
      <c r="S971" s="217"/>
      <c r="T971" s="217"/>
      <c r="U971" s="217"/>
      <c r="V971" s="217"/>
      <c r="W971" s="217"/>
      <c r="X971" s="217"/>
      <c r="Y971" s="217"/>
      <c r="Z971" s="217"/>
      <c r="AA971" s="217"/>
      <c r="AB971" s="217"/>
      <c r="AC971" s="217"/>
      <c r="AD971" s="217"/>
      <c r="AE971" s="217"/>
      <c r="AF971" s="217"/>
      <c r="AG971" s="217"/>
    </row>
    <row r="972" spans="1:33" s="37" customFormat="1" ht="15" hidden="1">
      <c r="A972" s="217"/>
      <c r="B972" s="217">
        <f>VLOOKUP(C972,Companies[],3,FALSE)</f>
        <v>0</v>
      </c>
      <c r="C972" s="221" t="s">
        <v>458</v>
      </c>
      <c r="D972" s="217"/>
      <c r="E972" s="217" t="s">
        <v>629</v>
      </c>
      <c r="F972" s="217"/>
      <c r="G972" s="218"/>
      <c r="H972" s="217"/>
      <c r="I972" s="217" t="s">
        <v>185</v>
      </c>
      <c r="J972" s="219">
        <v>487765</v>
      </c>
      <c r="K972" s="217"/>
      <c r="L972" s="217"/>
      <c r="M972" s="217"/>
      <c r="N972" s="217"/>
      <c r="O972" s="217"/>
      <c r="P972" s="217"/>
      <c r="Q972" s="217"/>
      <c r="R972" s="217"/>
      <c r="S972" s="217"/>
      <c r="T972" s="217"/>
      <c r="U972" s="217"/>
      <c r="V972" s="217"/>
      <c r="W972" s="217"/>
      <c r="X972" s="217"/>
      <c r="Y972" s="217"/>
      <c r="Z972" s="217"/>
      <c r="AA972" s="217"/>
      <c r="AB972" s="217"/>
      <c r="AC972" s="217"/>
      <c r="AD972" s="217"/>
      <c r="AE972" s="217"/>
      <c r="AF972" s="217"/>
      <c r="AG972" s="217"/>
    </row>
    <row r="973" spans="1:33" s="37" customFormat="1" ht="15" hidden="1">
      <c r="A973" s="217"/>
      <c r="B973" s="217">
        <f>VLOOKUP(C973,Companies[],3,FALSE)</f>
        <v>0</v>
      </c>
      <c r="C973" s="221" t="s">
        <v>505</v>
      </c>
      <c r="D973" s="217"/>
      <c r="E973" s="217" t="s">
        <v>629</v>
      </c>
      <c r="F973" s="217"/>
      <c r="G973" s="218"/>
      <c r="H973" s="217"/>
      <c r="I973" s="217" t="s">
        <v>89</v>
      </c>
      <c r="J973" s="219">
        <v>169336924947</v>
      </c>
      <c r="K973" s="217"/>
      <c r="L973" s="217"/>
      <c r="M973" s="217"/>
      <c r="N973" s="217"/>
      <c r="O973" s="217"/>
      <c r="P973" s="217"/>
      <c r="Q973" s="217"/>
      <c r="R973" s="217"/>
      <c r="S973" s="217"/>
      <c r="T973" s="217"/>
      <c r="U973" s="217"/>
      <c r="V973" s="217"/>
      <c r="W973" s="217"/>
      <c r="X973" s="217"/>
      <c r="Y973" s="217"/>
      <c r="Z973" s="217"/>
      <c r="AA973" s="217"/>
      <c r="AB973" s="217"/>
      <c r="AC973" s="217"/>
      <c r="AD973" s="217"/>
      <c r="AE973" s="217"/>
      <c r="AF973" s="217"/>
      <c r="AG973" s="217"/>
    </row>
    <row r="974" spans="1:33" s="37" customFormat="1" ht="15" hidden="1">
      <c r="A974" s="217"/>
      <c r="B974" s="217">
        <f>VLOOKUP(C974,Companies[],3,FALSE)</f>
        <v>0</v>
      </c>
      <c r="C974" s="221" t="s">
        <v>508</v>
      </c>
      <c r="D974" s="217"/>
      <c r="E974" s="217" t="s">
        <v>629</v>
      </c>
      <c r="F974" s="217"/>
      <c r="G974" s="218"/>
      <c r="H974" s="217"/>
      <c r="I974" s="217" t="s">
        <v>89</v>
      </c>
      <c r="J974" s="219">
        <v>61322256332</v>
      </c>
      <c r="K974" s="217"/>
      <c r="L974" s="217"/>
      <c r="M974" s="217"/>
      <c r="N974" s="217"/>
      <c r="O974" s="217"/>
      <c r="P974" s="217"/>
      <c r="Q974" s="217"/>
      <c r="R974" s="217"/>
      <c r="S974" s="217"/>
      <c r="T974" s="217"/>
      <c r="U974" s="217"/>
      <c r="V974" s="217"/>
      <c r="W974" s="217"/>
      <c r="X974" s="217"/>
      <c r="Y974" s="217"/>
      <c r="Z974" s="217"/>
      <c r="AA974" s="217"/>
      <c r="AB974" s="217"/>
      <c r="AC974" s="217"/>
      <c r="AD974" s="217"/>
      <c r="AE974" s="217"/>
      <c r="AF974" s="217"/>
      <c r="AG974" s="217"/>
    </row>
    <row r="975" spans="1:33" s="37" customFormat="1" ht="15" hidden="1">
      <c r="A975" s="217"/>
      <c r="B975" s="217">
        <f>VLOOKUP(C975,Companies[],3,FALSE)</f>
        <v>0</v>
      </c>
      <c r="C975" s="221" t="s">
        <v>534</v>
      </c>
      <c r="D975" s="217"/>
      <c r="E975" s="217" t="s">
        <v>629</v>
      </c>
      <c r="F975" s="217"/>
      <c r="G975" s="218"/>
      <c r="H975" s="217"/>
      <c r="I975" s="217" t="s">
        <v>185</v>
      </c>
      <c r="J975" s="219">
        <v>25077436</v>
      </c>
      <c r="K975" s="217"/>
      <c r="L975" s="217"/>
      <c r="M975" s="217"/>
      <c r="N975" s="217"/>
      <c r="O975" s="217"/>
      <c r="P975" s="217"/>
      <c r="Q975" s="217"/>
      <c r="R975" s="217"/>
      <c r="S975" s="217"/>
      <c r="T975" s="217"/>
      <c r="U975" s="217"/>
      <c r="V975" s="217"/>
      <c r="W975" s="217"/>
      <c r="X975" s="217"/>
      <c r="Y975" s="217"/>
      <c r="Z975" s="217"/>
      <c r="AA975" s="217"/>
      <c r="AB975" s="217"/>
      <c r="AC975" s="217"/>
      <c r="AD975" s="217"/>
      <c r="AE975" s="217"/>
      <c r="AF975" s="217"/>
      <c r="AG975" s="217"/>
    </row>
    <row r="976" spans="1:33" s="37" customFormat="1" ht="15" hidden="1">
      <c r="A976" s="217"/>
      <c r="B976" s="217">
        <f>VLOOKUP(C976,Companies[],3,FALSE)</f>
        <v>0</v>
      </c>
      <c r="C976" s="221" t="s">
        <v>544</v>
      </c>
      <c r="D976" s="217"/>
      <c r="E976" s="217" t="s">
        <v>629</v>
      </c>
      <c r="F976" s="217"/>
      <c r="G976" s="218"/>
      <c r="H976" s="217"/>
      <c r="I976" s="217" t="s">
        <v>89</v>
      </c>
      <c r="J976" s="219">
        <v>650581018</v>
      </c>
      <c r="K976" s="217"/>
      <c r="L976" s="217"/>
      <c r="M976" s="217"/>
      <c r="N976" s="217"/>
      <c r="O976" s="217"/>
      <c r="P976" s="217"/>
      <c r="Q976" s="217"/>
      <c r="R976" s="217"/>
      <c r="S976" s="217"/>
      <c r="T976" s="217"/>
      <c r="U976" s="217"/>
      <c r="V976" s="217"/>
      <c r="W976" s="217"/>
      <c r="X976" s="217"/>
      <c r="Y976" s="217"/>
      <c r="Z976" s="217"/>
      <c r="AA976" s="217"/>
      <c r="AB976" s="217"/>
      <c r="AC976" s="217"/>
      <c r="AD976" s="217"/>
      <c r="AE976" s="217"/>
      <c r="AF976" s="217"/>
      <c r="AG976" s="217"/>
    </row>
    <row r="977" spans="1:33" s="37" customFormat="1" ht="15" hidden="1">
      <c r="A977" s="217"/>
      <c r="B977" s="217">
        <f>VLOOKUP(C977,Companies[],3,FALSE)</f>
        <v>0</v>
      </c>
      <c r="C977" s="221" t="s">
        <v>550</v>
      </c>
      <c r="D977" s="217"/>
      <c r="E977" s="217" t="s">
        <v>629</v>
      </c>
      <c r="F977" s="217"/>
      <c r="G977" s="218"/>
      <c r="H977" s="217"/>
      <c r="I977" s="217" t="s">
        <v>89</v>
      </c>
      <c r="J977" s="219">
        <v>28399000000</v>
      </c>
      <c r="K977" s="217"/>
      <c r="L977" s="217"/>
      <c r="M977" s="217"/>
      <c r="N977" s="217"/>
      <c r="O977" s="217"/>
      <c r="P977" s="217"/>
      <c r="Q977" s="217"/>
      <c r="R977" s="217"/>
      <c r="S977" s="217"/>
      <c r="T977" s="217"/>
      <c r="U977" s="217"/>
      <c r="V977" s="217"/>
      <c r="W977" s="217"/>
      <c r="X977" s="217"/>
      <c r="Y977" s="217"/>
      <c r="Z977" s="217"/>
      <c r="AA977" s="217"/>
      <c r="AB977" s="217"/>
      <c r="AC977" s="217"/>
      <c r="AD977" s="217"/>
      <c r="AE977" s="217"/>
      <c r="AF977" s="217"/>
      <c r="AG977" s="217"/>
    </row>
    <row r="978" spans="1:33" s="37" customFormat="1" ht="15" hidden="1">
      <c r="A978" s="217"/>
      <c r="B978" s="217" t="e">
        <f>VLOOKUP(C978,Companies[],3,FALSE)</f>
        <v>#N/A</v>
      </c>
      <c r="C978" s="221"/>
      <c r="D978" s="217"/>
      <c r="E978" s="217"/>
      <c r="F978" s="217"/>
      <c r="G978" s="218"/>
      <c r="H978" s="217"/>
      <c r="I978" s="217"/>
      <c r="J978" s="219"/>
      <c r="K978" s="217"/>
      <c r="L978" s="217"/>
      <c r="M978" s="217"/>
      <c r="N978" s="217"/>
      <c r="O978" s="217"/>
      <c r="P978" s="217"/>
      <c r="Q978" s="217"/>
      <c r="R978" s="217"/>
      <c r="S978" s="217"/>
      <c r="T978" s="217"/>
      <c r="U978" s="217"/>
      <c r="V978" s="217"/>
      <c r="W978" s="217"/>
      <c r="X978" s="217"/>
      <c r="Y978" s="217"/>
      <c r="Z978" s="217"/>
      <c r="AA978" s="217"/>
      <c r="AB978" s="217"/>
      <c r="AC978" s="217"/>
      <c r="AD978" s="217"/>
      <c r="AE978" s="217"/>
      <c r="AF978" s="217"/>
      <c r="AG978" s="217"/>
    </row>
    <row r="979" spans="1:33" s="37" customFormat="1" ht="15" hidden="1">
      <c r="A979" s="217"/>
      <c r="B979" s="217" t="e">
        <f>VLOOKUP(C979,Companies[],3,FALSE)</f>
        <v>#N/A</v>
      </c>
      <c r="C979" s="221"/>
      <c r="D979" s="217"/>
      <c r="E979" s="217"/>
      <c r="F979" s="217"/>
      <c r="G979" s="218"/>
      <c r="H979" s="217"/>
      <c r="I979" s="217"/>
      <c r="J979" s="219"/>
      <c r="K979" s="217"/>
      <c r="L979" s="217"/>
      <c r="M979" s="217"/>
      <c r="N979" s="217"/>
      <c r="O979" s="217"/>
      <c r="P979" s="217"/>
      <c r="Q979" s="217"/>
      <c r="R979" s="217"/>
      <c r="S979" s="217"/>
      <c r="T979" s="217"/>
      <c r="U979" s="217"/>
      <c r="V979" s="217"/>
      <c r="W979" s="217"/>
      <c r="X979" s="217"/>
      <c r="Y979" s="217"/>
      <c r="Z979" s="217"/>
      <c r="AA979" s="217"/>
      <c r="AB979" s="217"/>
      <c r="AC979" s="217"/>
      <c r="AD979" s="217"/>
      <c r="AE979" s="217"/>
      <c r="AF979" s="217"/>
      <c r="AG979" s="217"/>
    </row>
    <row r="980" spans="1:33" s="37" customFormat="1" ht="15" hidden="1">
      <c r="A980" s="217"/>
      <c r="B980" s="217" t="e">
        <f>VLOOKUP(C980,Companies[],3,FALSE)</f>
        <v>#N/A</v>
      </c>
      <c r="C980" s="221"/>
      <c r="D980" s="217"/>
      <c r="E980" s="217"/>
      <c r="F980" s="217"/>
      <c r="G980" s="218"/>
      <c r="H980" s="217"/>
      <c r="I980" s="217"/>
      <c r="J980" s="219"/>
      <c r="K980" s="217"/>
      <c r="L980" s="217"/>
      <c r="M980" s="217"/>
      <c r="N980" s="217"/>
      <c r="O980" s="217"/>
      <c r="P980" s="217"/>
      <c r="Q980" s="217"/>
      <c r="R980" s="217"/>
      <c r="S980" s="217"/>
      <c r="T980" s="217"/>
      <c r="U980" s="217"/>
      <c r="V980" s="217"/>
      <c r="W980" s="217"/>
      <c r="X980" s="217"/>
      <c r="Y980" s="217"/>
      <c r="Z980" s="217"/>
      <c r="AA980" s="217"/>
      <c r="AB980" s="217"/>
      <c r="AC980" s="217"/>
      <c r="AD980" s="217"/>
      <c r="AE980" s="217"/>
      <c r="AF980" s="217"/>
      <c r="AG980" s="217"/>
    </row>
    <row r="981" spans="1:33" s="37" customFormat="1" ht="15" hidden="1">
      <c r="A981" s="217"/>
      <c r="B981" s="217" t="e">
        <f>VLOOKUP(C981,Companies[],3,FALSE)</f>
        <v>#N/A</v>
      </c>
      <c r="C981" s="221"/>
      <c r="D981" s="217"/>
      <c r="E981" s="217"/>
      <c r="F981" s="217"/>
      <c r="G981" s="218"/>
      <c r="H981" s="217"/>
      <c r="I981" s="217"/>
      <c r="J981" s="219"/>
      <c r="K981" s="217"/>
      <c r="L981" s="217"/>
      <c r="M981" s="217"/>
      <c r="N981" s="217"/>
      <c r="O981" s="217"/>
      <c r="P981" s="217"/>
      <c r="Q981" s="217"/>
      <c r="R981" s="217"/>
      <c r="S981" s="217"/>
      <c r="T981" s="217"/>
      <c r="U981" s="217"/>
      <c r="V981" s="217"/>
      <c r="W981" s="217"/>
      <c r="X981" s="217"/>
      <c r="Y981" s="217"/>
      <c r="Z981" s="217"/>
      <c r="AA981" s="217"/>
      <c r="AB981" s="217"/>
      <c r="AC981" s="217"/>
      <c r="AD981" s="217"/>
      <c r="AE981" s="217"/>
      <c r="AF981" s="217"/>
      <c r="AG981" s="217"/>
    </row>
    <row r="982" spans="1:33" s="37" customFormat="1" ht="15" hidden="1">
      <c r="A982" s="217"/>
      <c r="B982" s="217" t="e">
        <f>VLOOKUP(C982,Companies[],3,FALSE)</f>
        <v>#N/A</v>
      </c>
      <c r="C982" s="221"/>
      <c r="D982" s="217"/>
      <c r="E982" s="217"/>
      <c r="F982" s="217"/>
      <c r="G982" s="218"/>
      <c r="H982" s="217"/>
      <c r="I982" s="217"/>
      <c r="J982" s="219"/>
      <c r="K982" s="217"/>
      <c r="L982" s="217"/>
      <c r="M982" s="217"/>
      <c r="N982" s="217"/>
      <c r="O982" s="217"/>
      <c r="P982" s="217"/>
      <c r="Q982" s="217"/>
      <c r="R982" s="217"/>
      <c r="S982" s="217"/>
      <c r="T982" s="217"/>
      <c r="U982" s="217"/>
      <c r="V982" s="217"/>
      <c r="W982" s="217"/>
      <c r="X982" s="217"/>
      <c r="Y982" s="217"/>
      <c r="Z982" s="217"/>
      <c r="AA982" s="217"/>
      <c r="AB982" s="217"/>
      <c r="AC982" s="217"/>
      <c r="AD982" s="217"/>
      <c r="AE982" s="217"/>
      <c r="AF982" s="217"/>
      <c r="AG982" s="217"/>
    </row>
    <row r="983" spans="1:33" s="37" customFormat="1" ht="15" hidden="1">
      <c r="A983" s="217"/>
      <c r="B983" s="217" t="e">
        <f>VLOOKUP(C983,Companies[],3,FALSE)</f>
        <v>#N/A</v>
      </c>
      <c r="C983" s="221"/>
      <c r="D983" s="217"/>
      <c r="E983" s="217"/>
      <c r="F983" s="217"/>
      <c r="G983" s="218"/>
      <c r="H983" s="217"/>
      <c r="I983" s="217"/>
      <c r="J983" s="219"/>
      <c r="K983" s="217"/>
      <c r="L983" s="217"/>
      <c r="M983" s="217"/>
      <c r="N983" s="217"/>
      <c r="O983" s="217"/>
      <c r="P983" s="217"/>
      <c r="Q983" s="217"/>
      <c r="R983" s="217"/>
      <c r="S983" s="217"/>
      <c r="T983" s="217"/>
      <c r="U983" s="217"/>
      <c r="V983" s="217"/>
      <c r="W983" s="217"/>
      <c r="X983" s="217"/>
      <c r="Y983" s="217"/>
      <c r="Z983" s="217"/>
      <c r="AA983" s="217"/>
      <c r="AB983" s="217"/>
      <c r="AC983" s="217"/>
      <c r="AD983" s="217"/>
      <c r="AE983" s="217"/>
      <c r="AF983" s="217"/>
      <c r="AG983" s="217"/>
    </row>
    <row r="984" spans="1:33" s="37" customFormat="1" ht="15" hidden="1">
      <c r="A984" s="217"/>
      <c r="B984" s="217" t="e">
        <f>VLOOKUP(C984,Companies[],3,FALSE)</f>
        <v>#N/A</v>
      </c>
      <c r="C984" s="221"/>
      <c r="D984" s="217"/>
      <c r="E984" s="217"/>
      <c r="F984" s="217"/>
      <c r="G984" s="218"/>
      <c r="H984" s="217"/>
      <c r="I984" s="217"/>
      <c r="J984" s="219"/>
      <c r="K984" s="217"/>
      <c r="L984" s="217"/>
      <c r="M984" s="217"/>
      <c r="N984" s="217"/>
      <c r="O984" s="217"/>
      <c r="P984" s="217"/>
      <c r="Q984" s="217"/>
      <c r="R984" s="217"/>
      <c r="S984" s="217"/>
      <c r="T984" s="217"/>
      <c r="U984" s="217"/>
      <c r="V984" s="217"/>
      <c r="W984" s="217"/>
      <c r="X984" s="217"/>
      <c r="Y984" s="217"/>
      <c r="Z984" s="217"/>
      <c r="AA984" s="217"/>
      <c r="AB984" s="217"/>
      <c r="AC984" s="217"/>
      <c r="AD984" s="217"/>
      <c r="AE984" s="217"/>
      <c r="AF984" s="217"/>
      <c r="AG984" s="217"/>
    </row>
    <row r="985" spans="1:33" s="37" customFormat="1" ht="15" hidden="1">
      <c r="A985" s="217"/>
      <c r="B985" s="217" t="e">
        <f>VLOOKUP(C985,Companies[],3,FALSE)</f>
        <v>#N/A</v>
      </c>
      <c r="C985" s="221"/>
      <c r="D985" s="217"/>
      <c r="E985" s="217"/>
      <c r="F985" s="217"/>
      <c r="G985" s="218"/>
      <c r="H985" s="217"/>
      <c r="I985" s="217"/>
      <c r="J985" s="219"/>
      <c r="K985" s="217"/>
      <c r="L985" s="217"/>
      <c r="M985" s="217"/>
      <c r="N985" s="217"/>
      <c r="O985" s="217"/>
      <c r="P985" s="217"/>
      <c r="Q985" s="217"/>
      <c r="R985" s="217"/>
      <c r="S985" s="217"/>
      <c r="T985" s="217"/>
      <c r="U985" s="217"/>
      <c r="V985" s="217"/>
      <c r="W985" s="217"/>
      <c r="X985" s="217"/>
      <c r="Y985" s="217"/>
      <c r="Z985" s="217"/>
      <c r="AA985" s="217"/>
      <c r="AB985" s="217"/>
      <c r="AC985" s="217"/>
      <c r="AD985" s="217"/>
      <c r="AE985" s="217"/>
      <c r="AF985" s="217"/>
      <c r="AG985" s="217"/>
    </row>
    <row r="986" spans="1:33" s="37" customFormat="1" ht="15" hidden="1">
      <c r="A986" s="217"/>
      <c r="B986" s="217" t="e">
        <f>VLOOKUP(C986,Companies[],3,FALSE)</f>
        <v>#N/A</v>
      </c>
      <c r="C986" s="221"/>
      <c r="D986" s="217"/>
      <c r="E986" s="217"/>
      <c r="F986" s="217"/>
      <c r="G986" s="218"/>
      <c r="H986" s="217"/>
      <c r="I986" s="217"/>
      <c r="J986" s="219"/>
      <c r="K986" s="217"/>
      <c r="L986" s="217"/>
      <c r="M986" s="217"/>
      <c r="N986" s="217"/>
      <c r="O986" s="217"/>
      <c r="P986" s="217"/>
      <c r="Q986" s="217"/>
      <c r="R986" s="217"/>
      <c r="S986" s="217"/>
      <c r="T986" s="217"/>
      <c r="U986" s="217"/>
      <c r="V986" s="217"/>
      <c r="W986" s="217"/>
      <c r="X986" s="217"/>
      <c r="Y986" s="217"/>
      <c r="Z986" s="217"/>
      <c r="AA986" s="217"/>
      <c r="AB986" s="217"/>
      <c r="AC986" s="217"/>
      <c r="AD986" s="217"/>
      <c r="AE986" s="217"/>
      <c r="AF986" s="217"/>
      <c r="AG986" s="217"/>
    </row>
    <row r="987" spans="1:33" s="37" customFormat="1" ht="15" hidden="1">
      <c r="A987" s="217"/>
      <c r="B987" s="217" t="e">
        <f>VLOOKUP(C987,Companies[],3,FALSE)</f>
        <v>#N/A</v>
      </c>
      <c r="C987" s="221"/>
      <c r="D987" s="217"/>
      <c r="E987" s="217"/>
      <c r="F987" s="217"/>
      <c r="G987" s="218"/>
      <c r="H987" s="217"/>
      <c r="I987" s="217"/>
      <c r="J987" s="219"/>
      <c r="K987" s="217"/>
      <c r="L987" s="217"/>
      <c r="M987" s="217"/>
      <c r="N987" s="217"/>
      <c r="O987" s="217"/>
      <c r="P987" s="217"/>
      <c r="Q987" s="217"/>
      <c r="R987" s="217"/>
      <c r="S987" s="217"/>
      <c r="T987" s="217"/>
      <c r="U987" s="217"/>
      <c r="V987" s="217"/>
      <c r="W987" s="217"/>
      <c r="X987" s="217"/>
      <c r="Y987" s="217"/>
      <c r="Z987" s="217"/>
      <c r="AA987" s="217"/>
      <c r="AB987" s="217"/>
      <c r="AC987" s="217"/>
      <c r="AD987" s="217"/>
      <c r="AE987" s="217"/>
      <c r="AF987" s="217"/>
      <c r="AG987" s="217"/>
    </row>
    <row r="988" spans="1:33" s="37" customFormat="1" ht="15" hidden="1">
      <c r="A988" s="217"/>
      <c r="B988" s="217" t="e">
        <f>VLOOKUP(C988,Companies[],3,FALSE)</f>
        <v>#N/A</v>
      </c>
      <c r="C988" s="221"/>
      <c r="D988" s="217"/>
      <c r="E988" s="217"/>
      <c r="F988" s="217"/>
      <c r="G988" s="218"/>
      <c r="H988" s="217"/>
      <c r="I988" s="217"/>
      <c r="J988" s="219"/>
      <c r="K988" s="217"/>
      <c r="L988" s="217"/>
      <c r="M988" s="217"/>
      <c r="N988" s="217"/>
      <c r="O988" s="217"/>
      <c r="P988" s="217"/>
      <c r="Q988" s="217"/>
      <c r="R988" s="217"/>
      <c r="S988" s="217"/>
      <c r="T988" s="217"/>
      <c r="U988" s="217"/>
      <c r="V988" s="217"/>
      <c r="W988" s="217"/>
      <c r="X988" s="217"/>
      <c r="Y988" s="217"/>
      <c r="Z988" s="217"/>
      <c r="AA988" s="217"/>
      <c r="AB988" s="217"/>
      <c r="AC988" s="217"/>
      <c r="AD988" s="217"/>
      <c r="AE988" s="217"/>
      <c r="AF988" s="217"/>
      <c r="AG988" s="217"/>
    </row>
    <row r="989" spans="1:33" s="37" customFormat="1" ht="15" hidden="1">
      <c r="A989" s="217"/>
      <c r="B989" s="217" t="e">
        <f>VLOOKUP(C989,Companies[],3,FALSE)</f>
        <v>#N/A</v>
      </c>
      <c r="C989" s="221"/>
      <c r="D989" s="217"/>
      <c r="E989" s="217"/>
      <c r="F989" s="217"/>
      <c r="G989" s="218"/>
      <c r="H989" s="217"/>
      <c r="I989" s="217"/>
      <c r="J989" s="219"/>
      <c r="K989" s="217"/>
      <c r="L989" s="217"/>
      <c r="M989" s="217"/>
      <c r="N989" s="217"/>
      <c r="O989" s="217"/>
      <c r="P989" s="217"/>
      <c r="Q989" s="217"/>
      <c r="R989" s="217"/>
      <c r="S989" s="217"/>
      <c r="T989" s="217"/>
      <c r="U989" s="217"/>
      <c r="V989" s="217"/>
      <c r="W989" s="217"/>
      <c r="X989" s="217"/>
      <c r="Y989" s="217"/>
      <c r="Z989" s="217"/>
      <c r="AA989" s="217"/>
      <c r="AB989" s="217"/>
      <c r="AC989" s="217"/>
      <c r="AD989" s="217"/>
      <c r="AE989" s="217"/>
      <c r="AF989" s="217"/>
      <c r="AG989" s="217"/>
    </row>
    <row r="990" spans="1:33" s="37" customFormat="1" ht="15" hidden="1">
      <c r="A990" s="217"/>
      <c r="B990" s="217" t="e">
        <f>VLOOKUP(C990,Companies[],3,FALSE)</f>
        <v>#N/A</v>
      </c>
      <c r="C990" s="221"/>
      <c r="D990" s="217"/>
      <c r="E990" s="217"/>
      <c r="F990" s="217"/>
      <c r="G990" s="218"/>
      <c r="H990" s="217"/>
      <c r="I990" s="217"/>
      <c r="J990" s="219"/>
      <c r="K990" s="217"/>
      <c r="L990" s="217"/>
      <c r="M990" s="217"/>
      <c r="N990" s="217"/>
      <c r="O990" s="217"/>
      <c r="P990" s="217"/>
      <c r="Q990" s="217"/>
      <c r="R990" s="217"/>
      <c r="S990" s="217"/>
      <c r="T990" s="217"/>
      <c r="U990" s="217"/>
      <c r="V990" s="217"/>
      <c r="W990" s="217"/>
      <c r="X990" s="217"/>
      <c r="Y990" s="217"/>
      <c r="Z990" s="217"/>
      <c r="AA990" s="217"/>
      <c r="AB990" s="217"/>
      <c r="AC990" s="217"/>
      <c r="AD990" s="217"/>
      <c r="AE990" s="217"/>
      <c r="AF990" s="217"/>
      <c r="AG990" s="217"/>
    </row>
    <row r="991" spans="1:33" s="37" customFormat="1" ht="15" hidden="1">
      <c r="A991" s="217"/>
      <c r="B991" s="217" t="e">
        <f>VLOOKUP(C991,Companies[],3,FALSE)</f>
        <v>#N/A</v>
      </c>
      <c r="C991" s="221"/>
      <c r="D991" s="217"/>
      <c r="E991" s="217"/>
      <c r="F991" s="217"/>
      <c r="G991" s="218"/>
      <c r="H991" s="217"/>
      <c r="I991" s="217"/>
      <c r="J991" s="219"/>
      <c r="K991" s="217"/>
      <c r="L991" s="217"/>
      <c r="M991" s="217"/>
      <c r="N991" s="217"/>
      <c r="O991" s="217"/>
      <c r="P991" s="217"/>
      <c r="Q991" s="217"/>
      <c r="R991" s="217"/>
      <c r="S991" s="217"/>
      <c r="T991" s="217"/>
      <c r="U991" s="217"/>
      <c r="V991" s="217"/>
      <c r="W991" s="217"/>
      <c r="X991" s="217"/>
      <c r="Y991" s="217"/>
      <c r="Z991" s="217"/>
      <c r="AA991" s="217"/>
      <c r="AB991" s="217"/>
      <c r="AC991" s="217"/>
      <c r="AD991" s="217"/>
      <c r="AE991" s="217"/>
      <c r="AF991" s="217"/>
      <c r="AG991" s="217"/>
    </row>
    <row r="992" spans="1:33" s="37" customFormat="1" ht="15" hidden="1">
      <c r="A992" s="217"/>
      <c r="B992" s="217" t="e">
        <f>VLOOKUP(C992,Companies[],3,FALSE)</f>
        <v>#N/A</v>
      </c>
      <c r="C992" s="221"/>
      <c r="D992" s="217"/>
      <c r="E992" s="217"/>
      <c r="F992" s="217"/>
      <c r="G992" s="218"/>
      <c r="H992" s="217"/>
      <c r="I992" s="217"/>
      <c r="J992" s="219"/>
      <c r="K992" s="217"/>
      <c r="L992" s="217"/>
      <c r="M992" s="217"/>
      <c r="N992" s="217"/>
      <c r="O992" s="217"/>
      <c r="P992" s="217"/>
      <c r="Q992" s="217"/>
      <c r="R992" s="217"/>
      <c r="S992" s="217"/>
      <c r="T992" s="217"/>
      <c r="U992" s="217"/>
      <c r="V992" s="217"/>
      <c r="W992" s="217"/>
      <c r="X992" s="217"/>
      <c r="Y992" s="217"/>
      <c r="Z992" s="217"/>
      <c r="AA992" s="217"/>
      <c r="AB992" s="217"/>
      <c r="AC992" s="217"/>
      <c r="AD992" s="217"/>
      <c r="AE992" s="217"/>
      <c r="AF992" s="217"/>
      <c r="AG992" s="217"/>
    </row>
    <row r="993" spans="1:33" s="37" customFormat="1" ht="15" hidden="1">
      <c r="A993" s="217"/>
      <c r="B993" s="217" t="e">
        <f>VLOOKUP(C993,Companies[],3,FALSE)</f>
        <v>#N/A</v>
      </c>
      <c r="C993" s="221"/>
      <c r="D993" s="217"/>
      <c r="E993" s="217"/>
      <c r="F993" s="217"/>
      <c r="G993" s="218"/>
      <c r="H993" s="217"/>
      <c r="I993" s="217"/>
      <c r="J993" s="219"/>
      <c r="K993" s="217"/>
      <c r="L993" s="217"/>
      <c r="M993" s="217"/>
      <c r="N993" s="217"/>
      <c r="O993" s="217"/>
      <c r="P993" s="217"/>
      <c r="Q993" s="217"/>
      <c r="R993" s="217"/>
      <c r="S993" s="217"/>
      <c r="T993" s="217"/>
      <c r="U993" s="217"/>
      <c r="V993" s="217"/>
      <c r="W993" s="217"/>
      <c r="X993" s="217"/>
      <c r="Y993" s="217"/>
      <c r="Z993" s="217"/>
      <c r="AA993" s="217"/>
      <c r="AB993" s="217"/>
      <c r="AC993" s="217"/>
      <c r="AD993" s="217"/>
      <c r="AE993" s="217"/>
      <c r="AF993" s="217"/>
      <c r="AG993" s="217"/>
    </row>
    <row r="994" spans="1:33" s="37" customFormat="1" ht="15" hidden="1">
      <c r="A994" s="217"/>
      <c r="B994" s="217" t="e">
        <f>VLOOKUP(C994,Companies[],3,FALSE)</f>
        <v>#N/A</v>
      </c>
      <c r="C994" s="221"/>
      <c r="D994" s="217"/>
      <c r="E994" s="217"/>
      <c r="F994" s="217"/>
      <c r="G994" s="218"/>
      <c r="H994" s="217"/>
      <c r="I994" s="217"/>
      <c r="J994" s="219"/>
      <c r="K994" s="217"/>
      <c r="L994" s="217"/>
      <c r="M994" s="217"/>
      <c r="N994" s="217"/>
      <c r="O994" s="217"/>
      <c r="P994" s="217"/>
      <c r="Q994" s="217"/>
      <c r="R994" s="217"/>
      <c r="S994" s="217"/>
      <c r="T994" s="217"/>
      <c r="U994" s="217"/>
      <c r="V994" s="217"/>
      <c r="W994" s="217"/>
      <c r="X994" s="217"/>
      <c r="Y994" s="217"/>
      <c r="Z994" s="217"/>
      <c r="AA994" s="217"/>
      <c r="AB994" s="217"/>
      <c r="AC994" s="217"/>
      <c r="AD994" s="217"/>
      <c r="AE994" s="217"/>
      <c r="AF994" s="217"/>
      <c r="AG994" s="217"/>
    </row>
    <row r="995" spans="1:33" s="37" customFormat="1" ht="15" hidden="1">
      <c r="A995" s="217"/>
      <c r="B995" s="217" t="e">
        <f>VLOOKUP(C995,Companies[],3,FALSE)</f>
        <v>#N/A</v>
      </c>
      <c r="C995" s="221"/>
      <c r="D995" s="217"/>
      <c r="E995" s="217"/>
      <c r="F995" s="217"/>
      <c r="G995" s="218"/>
      <c r="H995" s="217"/>
      <c r="I995" s="217"/>
      <c r="J995" s="219"/>
      <c r="K995" s="217"/>
      <c r="L995" s="217"/>
      <c r="M995" s="217"/>
      <c r="N995" s="217"/>
      <c r="O995" s="217"/>
      <c r="P995" s="217"/>
      <c r="Q995" s="217"/>
      <c r="R995" s="217"/>
      <c r="S995" s="217"/>
      <c r="T995" s="217"/>
      <c r="U995" s="217"/>
      <c r="V995" s="217"/>
      <c r="W995" s="217"/>
      <c r="X995" s="217"/>
      <c r="Y995" s="217"/>
      <c r="Z995" s="217"/>
      <c r="AA995" s="217"/>
      <c r="AB995" s="217"/>
      <c r="AC995" s="217"/>
      <c r="AD995" s="217"/>
      <c r="AE995" s="217"/>
      <c r="AF995" s="217"/>
      <c r="AG995" s="217"/>
    </row>
    <row r="996" spans="1:33" s="37" customFormat="1" ht="15" hidden="1">
      <c r="A996" s="217"/>
      <c r="B996" s="217" t="e">
        <f>VLOOKUP(C996,Companies[],3,FALSE)</f>
        <v>#N/A</v>
      </c>
      <c r="C996" s="221"/>
      <c r="D996" s="217"/>
      <c r="E996" s="217"/>
      <c r="F996" s="217"/>
      <c r="G996" s="218"/>
      <c r="H996" s="217"/>
      <c r="I996" s="217"/>
      <c r="J996" s="219"/>
      <c r="K996" s="217"/>
      <c r="L996" s="217"/>
      <c r="M996" s="217"/>
      <c r="N996" s="217"/>
      <c r="O996" s="217"/>
      <c r="P996" s="217"/>
      <c r="Q996" s="217"/>
      <c r="R996" s="217"/>
      <c r="S996" s="217"/>
      <c r="T996" s="217"/>
      <c r="U996" s="217"/>
      <c r="V996" s="217"/>
      <c r="W996" s="217"/>
      <c r="X996" s="217"/>
      <c r="Y996" s="217"/>
      <c r="Z996" s="217"/>
      <c r="AA996" s="217"/>
      <c r="AB996" s="217"/>
      <c r="AC996" s="217"/>
      <c r="AD996" s="217"/>
      <c r="AE996" s="217"/>
      <c r="AF996" s="217"/>
      <c r="AG996" s="217"/>
    </row>
    <row r="997" spans="1:33" s="37" customFormat="1" ht="15" hidden="1">
      <c r="A997" s="217"/>
      <c r="B997" s="217" t="e">
        <f>VLOOKUP(C997,Companies[],3,FALSE)</f>
        <v>#N/A</v>
      </c>
      <c r="C997" s="221"/>
      <c r="D997" s="217"/>
      <c r="E997" s="217"/>
      <c r="F997" s="217"/>
      <c r="G997" s="218"/>
      <c r="H997" s="217"/>
      <c r="I997" s="217"/>
      <c r="J997" s="219"/>
      <c r="K997" s="217"/>
      <c r="L997" s="217"/>
      <c r="M997" s="217"/>
      <c r="N997" s="217"/>
      <c r="O997" s="217"/>
      <c r="P997" s="217"/>
      <c r="Q997" s="217"/>
      <c r="R997" s="217"/>
      <c r="S997" s="217"/>
      <c r="T997" s="217"/>
      <c r="U997" s="217"/>
      <c r="V997" s="217"/>
      <c r="W997" s="217"/>
      <c r="X997" s="217"/>
      <c r="Y997" s="217"/>
      <c r="Z997" s="217"/>
      <c r="AA997" s="217"/>
      <c r="AB997" s="217"/>
      <c r="AC997" s="217"/>
      <c r="AD997" s="217"/>
      <c r="AE997" s="217"/>
      <c r="AF997" s="217"/>
      <c r="AG997" s="217"/>
    </row>
    <row r="998" spans="1:33" s="37" customFormat="1" ht="15" hidden="1">
      <c r="A998" s="217"/>
      <c r="B998" s="217" t="e">
        <f>VLOOKUP(C998,Companies[],3,FALSE)</f>
        <v>#N/A</v>
      </c>
      <c r="C998" s="221"/>
      <c r="D998" s="217"/>
      <c r="E998" s="217"/>
      <c r="F998" s="217"/>
      <c r="G998" s="218"/>
      <c r="H998" s="217"/>
      <c r="I998" s="217"/>
      <c r="J998" s="219"/>
      <c r="K998" s="217"/>
      <c r="L998" s="217"/>
      <c r="M998" s="217"/>
      <c r="N998" s="217"/>
      <c r="O998" s="217"/>
      <c r="P998" s="217"/>
      <c r="Q998" s="217"/>
      <c r="R998" s="217"/>
      <c r="S998" s="217"/>
      <c r="T998" s="217"/>
      <c r="U998" s="217"/>
      <c r="V998" s="217"/>
      <c r="W998" s="217"/>
      <c r="X998" s="217"/>
      <c r="Y998" s="217"/>
      <c r="Z998" s="217"/>
      <c r="AA998" s="217"/>
      <c r="AB998" s="217"/>
      <c r="AC998" s="217"/>
      <c r="AD998" s="217"/>
      <c r="AE998" s="217"/>
      <c r="AF998" s="217"/>
      <c r="AG998" s="217"/>
    </row>
    <row r="999" spans="1:33" s="37" customFormat="1" ht="15" hidden="1">
      <c r="A999" s="217"/>
      <c r="B999" s="217" t="e">
        <f>VLOOKUP(C999,Companies[],3,FALSE)</f>
        <v>#N/A</v>
      </c>
      <c r="C999" s="221"/>
      <c r="D999" s="217"/>
      <c r="E999" s="217"/>
      <c r="F999" s="217"/>
      <c r="G999" s="218"/>
      <c r="H999" s="217"/>
      <c r="I999" s="217"/>
      <c r="J999" s="219"/>
      <c r="K999" s="217"/>
      <c r="L999" s="217"/>
      <c r="M999" s="217"/>
      <c r="N999" s="217"/>
      <c r="O999" s="217"/>
      <c r="P999" s="217"/>
      <c r="Q999" s="217"/>
      <c r="R999" s="217"/>
      <c r="S999" s="217"/>
      <c r="T999" s="217"/>
      <c r="U999" s="217"/>
      <c r="V999" s="217"/>
      <c r="W999" s="217"/>
      <c r="X999" s="217"/>
      <c r="Y999" s="217"/>
      <c r="Z999" s="217"/>
      <c r="AA999" s="217"/>
      <c r="AB999" s="217"/>
      <c r="AC999" s="217"/>
      <c r="AD999" s="217"/>
      <c r="AE999" s="217"/>
      <c r="AF999" s="217"/>
      <c r="AG999" s="217"/>
    </row>
    <row r="1000" spans="1:33" s="37" customFormat="1" ht="15" hidden="1">
      <c r="A1000" s="217"/>
      <c r="B1000" s="217" t="e">
        <f>VLOOKUP(C1000,Companies[],3,FALSE)</f>
        <v>#N/A</v>
      </c>
      <c r="C1000" s="221"/>
      <c r="D1000" s="217"/>
      <c r="E1000" s="217"/>
      <c r="F1000" s="217"/>
      <c r="G1000" s="218"/>
      <c r="H1000" s="217"/>
      <c r="I1000" s="217"/>
      <c r="J1000" s="219"/>
      <c r="K1000" s="217"/>
      <c r="L1000" s="217"/>
      <c r="M1000" s="217"/>
      <c r="N1000" s="217"/>
      <c r="O1000" s="217"/>
      <c r="P1000" s="217"/>
      <c r="Q1000" s="217"/>
      <c r="R1000" s="217"/>
      <c r="S1000" s="217"/>
      <c r="T1000" s="217"/>
      <c r="U1000" s="217"/>
      <c r="V1000" s="217"/>
      <c r="W1000" s="217"/>
      <c r="X1000" s="217"/>
      <c r="Y1000" s="217"/>
      <c r="Z1000" s="217"/>
      <c r="AA1000" s="217"/>
      <c r="AB1000" s="217"/>
      <c r="AC1000" s="217"/>
      <c r="AD1000" s="217"/>
      <c r="AE1000" s="217"/>
      <c r="AF1000" s="217"/>
      <c r="AG1000" s="217"/>
    </row>
    <row r="1001" spans="1:33" s="37" customFormat="1" ht="15" hidden="1">
      <c r="A1001" s="217"/>
      <c r="B1001" s="217" t="e">
        <f>VLOOKUP(C1001,Companies[],3,FALSE)</f>
        <v>#N/A</v>
      </c>
      <c r="C1001" s="221"/>
      <c r="D1001" s="217"/>
      <c r="E1001" s="217"/>
      <c r="F1001" s="217"/>
      <c r="G1001" s="218"/>
      <c r="H1001" s="217"/>
      <c r="I1001" s="217"/>
      <c r="J1001" s="219"/>
      <c r="K1001" s="217"/>
      <c r="L1001" s="217"/>
      <c r="M1001" s="217"/>
      <c r="N1001" s="217"/>
      <c r="O1001" s="217"/>
      <c r="P1001" s="217"/>
      <c r="Q1001" s="217"/>
      <c r="R1001" s="217"/>
      <c r="S1001" s="217"/>
      <c r="T1001" s="217"/>
      <c r="U1001" s="217"/>
      <c r="V1001" s="217"/>
      <c r="W1001" s="217"/>
      <c r="X1001" s="217"/>
      <c r="Y1001" s="217"/>
      <c r="Z1001" s="217"/>
      <c r="AA1001" s="217"/>
      <c r="AB1001" s="217"/>
      <c r="AC1001" s="217"/>
      <c r="AD1001" s="217"/>
      <c r="AE1001" s="217"/>
      <c r="AF1001" s="217"/>
      <c r="AG1001" s="217"/>
    </row>
    <row r="1002" spans="1:33" s="37" customFormat="1" ht="15" hidden="1">
      <c r="A1002" s="217"/>
      <c r="B1002" s="217" t="e">
        <f>VLOOKUP(C1002,Companies[],3,FALSE)</f>
        <v>#N/A</v>
      </c>
      <c r="C1002" s="221"/>
      <c r="D1002" s="217"/>
      <c r="E1002" s="217"/>
      <c r="F1002" s="217"/>
      <c r="G1002" s="218"/>
      <c r="H1002" s="217"/>
      <c r="I1002" s="217"/>
      <c r="J1002" s="219"/>
      <c r="K1002" s="217"/>
      <c r="L1002" s="217"/>
      <c r="M1002" s="217"/>
      <c r="N1002" s="217"/>
      <c r="O1002" s="217"/>
      <c r="P1002" s="217"/>
      <c r="Q1002" s="217"/>
      <c r="R1002" s="217"/>
      <c r="S1002" s="217"/>
      <c r="T1002" s="217"/>
      <c r="U1002" s="217"/>
      <c r="V1002" s="217"/>
      <c r="W1002" s="217"/>
      <c r="X1002" s="217"/>
      <c r="Y1002" s="217"/>
      <c r="Z1002" s="217"/>
      <c r="AA1002" s="217"/>
      <c r="AB1002" s="217"/>
      <c r="AC1002" s="217"/>
      <c r="AD1002" s="217"/>
      <c r="AE1002" s="217"/>
      <c r="AF1002" s="217"/>
      <c r="AG1002" s="217"/>
    </row>
    <row r="1003" spans="1:33" s="37" customFormat="1" ht="15" hidden="1">
      <c r="A1003" s="217"/>
      <c r="B1003" s="217" t="e">
        <f>VLOOKUP(C1003,Companies[],3,FALSE)</f>
        <v>#N/A</v>
      </c>
      <c r="C1003" s="221"/>
      <c r="D1003" s="217"/>
      <c r="E1003" s="217"/>
      <c r="F1003" s="217"/>
      <c r="G1003" s="218"/>
      <c r="H1003" s="217"/>
      <c r="I1003" s="217"/>
      <c r="J1003" s="219"/>
      <c r="K1003" s="217"/>
      <c r="L1003" s="217"/>
      <c r="M1003" s="217"/>
      <c r="N1003" s="217"/>
      <c r="O1003" s="217"/>
      <c r="P1003" s="217"/>
      <c r="Q1003" s="217"/>
      <c r="R1003" s="217"/>
      <c r="S1003" s="217"/>
      <c r="T1003" s="217"/>
      <c r="U1003" s="217"/>
      <c r="V1003" s="217"/>
      <c r="W1003" s="217"/>
      <c r="X1003" s="217"/>
      <c r="Y1003" s="217"/>
      <c r="Z1003" s="217"/>
      <c r="AA1003" s="217"/>
      <c r="AB1003" s="217"/>
      <c r="AC1003" s="217"/>
      <c r="AD1003" s="217"/>
      <c r="AE1003" s="217"/>
      <c r="AF1003" s="217"/>
      <c r="AG1003" s="217"/>
    </row>
    <row r="1004" spans="1:33" s="37" customFormat="1" ht="15" hidden="1">
      <c r="A1004" s="217"/>
      <c r="B1004" s="217" t="e">
        <f>VLOOKUP(C1004,Companies[],3,FALSE)</f>
        <v>#N/A</v>
      </c>
      <c r="C1004" s="221"/>
      <c r="D1004" s="217"/>
      <c r="E1004" s="217"/>
      <c r="F1004" s="217"/>
      <c r="G1004" s="218"/>
      <c r="H1004" s="217"/>
      <c r="I1004" s="217"/>
      <c r="J1004" s="219"/>
      <c r="K1004" s="217"/>
      <c r="L1004" s="217"/>
      <c r="M1004" s="217"/>
      <c r="N1004" s="217"/>
      <c r="O1004" s="217"/>
      <c r="P1004" s="217"/>
      <c r="Q1004" s="217"/>
      <c r="R1004" s="217"/>
      <c r="S1004" s="217"/>
      <c r="T1004" s="217"/>
      <c r="U1004" s="217"/>
      <c r="V1004" s="217"/>
      <c r="W1004" s="217"/>
      <c r="X1004" s="217"/>
      <c r="Y1004" s="217"/>
      <c r="Z1004" s="217"/>
      <c r="AA1004" s="217"/>
      <c r="AB1004" s="217"/>
      <c r="AC1004" s="217"/>
      <c r="AD1004" s="217"/>
      <c r="AE1004" s="217"/>
      <c r="AF1004" s="217"/>
      <c r="AG1004" s="217"/>
    </row>
    <row r="1005" spans="1:33" s="37" customFormat="1" ht="15" hidden="1">
      <c r="A1005" s="217"/>
      <c r="B1005" s="217" t="e">
        <f>VLOOKUP(C1005,Companies[],3,FALSE)</f>
        <v>#N/A</v>
      </c>
      <c r="C1005" s="221"/>
      <c r="D1005" s="217"/>
      <c r="E1005" s="217"/>
      <c r="F1005" s="217"/>
      <c r="G1005" s="218"/>
      <c r="H1005" s="217"/>
      <c r="I1005" s="217"/>
      <c r="J1005" s="219"/>
      <c r="K1005" s="217"/>
      <c r="L1005" s="217"/>
      <c r="M1005" s="217"/>
      <c r="N1005" s="217"/>
      <c r="O1005" s="217"/>
      <c r="P1005" s="217"/>
      <c r="Q1005" s="217"/>
      <c r="R1005" s="217"/>
      <c r="S1005" s="217"/>
      <c r="T1005" s="217"/>
      <c r="U1005" s="217"/>
      <c r="V1005" s="217"/>
      <c r="W1005" s="217"/>
      <c r="X1005" s="217"/>
      <c r="Y1005" s="217"/>
      <c r="Z1005" s="217"/>
      <c r="AA1005" s="217"/>
      <c r="AB1005" s="217"/>
      <c r="AC1005" s="217"/>
      <c r="AD1005" s="217"/>
      <c r="AE1005" s="217"/>
      <c r="AF1005" s="217"/>
      <c r="AG1005" s="217"/>
    </row>
    <row r="1006" spans="1:33" s="37" customFormat="1" ht="15" hidden="1">
      <c r="A1006" s="217"/>
      <c r="B1006" s="217" t="e">
        <f>VLOOKUP(C1006,Companies[],3,FALSE)</f>
        <v>#N/A</v>
      </c>
      <c r="C1006" s="221"/>
      <c r="D1006" s="217"/>
      <c r="E1006" s="217"/>
      <c r="F1006" s="217"/>
      <c r="G1006" s="218"/>
      <c r="H1006" s="217"/>
      <c r="I1006" s="217"/>
      <c r="J1006" s="219"/>
      <c r="K1006" s="217"/>
      <c r="L1006" s="217"/>
      <c r="M1006" s="217"/>
      <c r="N1006" s="217"/>
      <c r="O1006" s="217"/>
      <c r="P1006" s="217"/>
      <c r="Q1006" s="217"/>
      <c r="R1006" s="217"/>
      <c r="S1006" s="217"/>
      <c r="T1006" s="217"/>
      <c r="U1006" s="217"/>
      <c r="V1006" s="217"/>
      <c r="W1006" s="217"/>
      <c r="X1006" s="217"/>
      <c r="Y1006" s="217"/>
      <c r="Z1006" s="217"/>
      <c r="AA1006" s="217"/>
      <c r="AB1006" s="217"/>
      <c r="AC1006" s="217"/>
      <c r="AD1006" s="217"/>
      <c r="AE1006" s="217"/>
      <c r="AF1006" s="217"/>
      <c r="AG1006" s="217"/>
    </row>
    <row r="1007" spans="1:33" s="37" customFormat="1" ht="15" hidden="1">
      <c r="A1007" s="217"/>
      <c r="B1007" s="217" t="e">
        <f>VLOOKUP(C1007,Companies[],3,FALSE)</f>
        <v>#N/A</v>
      </c>
      <c r="C1007" s="221"/>
      <c r="D1007" s="217"/>
      <c r="E1007" s="217"/>
      <c r="F1007" s="217"/>
      <c r="G1007" s="218"/>
      <c r="H1007" s="217"/>
      <c r="I1007" s="217"/>
      <c r="J1007" s="219"/>
      <c r="K1007" s="217"/>
      <c r="L1007" s="217"/>
      <c r="M1007" s="217"/>
      <c r="N1007" s="217"/>
      <c r="O1007" s="217"/>
      <c r="P1007" s="217"/>
      <c r="Q1007" s="217"/>
      <c r="R1007" s="217"/>
      <c r="S1007" s="217"/>
      <c r="T1007" s="217"/>
      <c r="U1007" s="217"/>
      <c r="V1007" s="217"/>
      <c r="W1007" s="217"/>
      <c r="X1007" s="217"/>
      <c r="Y1007" s="217"/>
      <c r="Z1007" s="217"/>
      <c r="AA1007" s="217"/>
      <c r="AB1007" s="217"/>
      <c r="AC1007" s="217"/>
      <c r="AD1007" s="217"/>
      <c r="AE1007" s="217"/>
      <c r="AF1007" s="217"/>
      <c r="AG1007" s="217"/>
    </row>
    <row r="1008" spans="1:33" s="37" customFormat="1" ht="15" hidden="1">
      <c r="A1008" s="217"/>
      <c r="B1008" s="217" t="e">
        <f>VLOOKUP(C1008,Companies[],3,FALSE)</f>
        <v>#N/A</v>
      </c>
      <c r="C1008" s="221"/>
      <c r="D1008" s="217"/>
      <c r="E1008" s="217"/>
      <c r="F1008" s="217"/>
      <c r="G1008" s="218"/>
      <c r="H1008" s="217"/>
      <c r="I1008" s="217"/>
      <c r="J1008" s="219"/>
      <c r="K1008" s="217"/>
      <c r="L1008" s="217"/>
      <c r="M1008" s="217"/>
      <c r="N1008" s="217"/>
      <c r="O1008" s="217"/>
      <c r="P1008" s="217"/>
      <c r="Q1008" s="217"/>
      <c r="R1008" s="217"/>
      <c r="S1008" s="217"/>
      <c r="T1008" s="217"/>
      <c r="U1008" s="217"/>
      <c r="V1008" s="217"/>
      <c r="W1008" s="217"/>
      <c r="X1008" s="217"/>
      <c r="Y1008" s="217"/>
      <c r="Z1008" s="217"/>
      <c r="AA1008" s="217"/>
      <c r="AB1008" s="217"/>
      <c r="AC1008" s="217"/>
      <c r="AD1008" s="217"/>
      <c r="AE1008" s="217"/>
      <c r="AF1008" s="217"/>
      <c r="AG1008" s="217"/>
    </row>
    <row r="1009" spans="1:33" s="37" customFormat="1" ht="15" hidden="1">
      <c r="A1009" s="217"/>
      <c r="B1009" s="217" t="e">
        <f>VLOOKUP(C1009,Companies[],3,FALSE)</f>
        <v>#N/A</v>
      </c>
      <c r="C1009" s="221"/>
      <c r="D1009" s="217"/>
      <c r="E1009" s="217"/>
      <c r="F1009" s="217"/>
      <c r="G1009" s="218"/>
      <c r="H1009" s="217"/>
      <c r="I1009" s="217"/>
      <c r="J1009" s="219"/>
      <c r="K1009" s="217"/>
      <c r="L1009" s="217"/>
      <c r="M1009" s="217"/>
      <c r="N1009" s="217"/>
      <c r="O1009" s="217"/>
      <c r="P1009" s="217"/>
      <c r="Q1009" s="217"/>
      <c r="R1009" s="217"/>
      <c r="S1009" s="217"/>
      <c r="T1009" s="217"/>
      <c r="U1009" s="217"/>
      <c r="V1009" s="217"/>
      <c r="W1009" s="217"/>
      <c r="X1009" s="217"/>
      <c r="Y1009" s="217"/>
      <c r="Z1009" s="217"/>
      <c r="AA1009" s="217"/>
      <c r="AB1009" s="217"/>
      <c r="AC1009" s="217"/>
      <c r="AD1009" s="217"/>
      <c r="AE1009" s="217"/>
      <c r="AF1009" s="217"/>
      <c r="AG1009" s="217"/>
    </row>
    <row r="1010" spans="1:33" s="37" customFormat="1" ht="15" hidden="1">
      <c r="A1010" s="217"/>
      <c r="B1010" s="217" t="e">
        <f>VLOOKUP(C1010,Companies[],3,FALSE)</f>
        <v>#N/A</v>
      </c>
      <c r="C1010" s="221"/>
      <c r="D1010" s="217"/>
      <c r="E1010" s="217"/>
      <c r="F1010" s="217"/>
      <c r="G1010" s="218"/>
      <c r="H1010" s="217"/>
      <c r="I1010" s="217"/>
      <c r="J1010" s="219"/>
      <c r="K1010" s="217"/>
      <c r="L1010" s="217"/>
      <c r="M1010" s="217"/>
      <c r="N1010" s="217"/>
      <c r="O1010" s="217"/>
      <c r="P1010" s="217"/>
      <c r="Q1010" s="217"/>
      <c r="R1010" s="217"/>
      <c r="S1010" s="217"/>
      <c r="T1010" s="217"/>
      <c r="U1010" s="217"/>
      <c r="V1010" s="217"/>
      <c r="W1010" s="217"/>
      <c r="X1010" s="217"/>
      <c r="Y1010" s="217"/>
      <c r="Z1010" s="217"/>
      <c r="AA1010" s="217"/>
      <c r="AB1010" s="217"/>
      <c r="AC1010" s="217"/>
      <c r="AD1010" s="217"/>
      <c r="AE1010" s="217"/>
      <c r="AF1010" s="217"/>
      <c r="AG1010" s="217"/>
    </row>
    <row r="1011" spans="1:33" s="37" customFormat="1" ht="15" hidden="1">
      <c r="A1011" s="217"/>
      <c r="B1011" s="217" t="e">
        <f>VLOOKUP(C1011,Companies[],3,FALSE)</f>
        <v>#N/A</v>
      </c>
      <c r="C1011" s="221"/>
      <c r="D1011" s="217"/>
      <c r="E1011" s="217"/>
      <c r="F1011" s="217"/>
      <c r="G1011" s="218"/>
      <c r="H1011" s="217"/>
      <c r="I1011" s="217"/>
      <c r="J1011" s="219"/>
      <c r="K1011" s="217"/>
      <c r="L1011" s="217"/>
      <c r="M1011" s="217"/>
      <c r="N1011" s="217"/>
      <c r="O1011" s="217"/>
      <c r="P1011" s="217"/>
      <c r="Q1011" s="217"/>
      <c r="R1011" s="217"/>
      <c r="S1011" s="217"/>
      <c r="T1011" s="217"/>
      <c r="U1011" s="217"/>
      <c r="V1011" s="217"/>
      <c r="W1011" s="217"/>
      <c r="X1011" s="217"/>
      <c r="Y1011" s="217"/>
      <c r="Z1011" s="217"/>
      <c r="AA1011" s="217"/>
      <c r="AB1011" s="217"/>
      <c r="AC1011" s="217"/>
      <c r="AD1011" s="217"/>
      <c r="AE1011" s="217"/>
      <c r="AF1011" s="217"/>
      <c r="AG1011" s="217"/>
    </row>
    <row r="1012" spans="1:33" s="37" customFormat="1" ht="15" hidden="1">
      <c r="A1012" s="217"/>
      <c r="B1012" s="217" t="e">
        <f>VLOOKUP(C1012,Companies[],3,FALSE)</f>
        <v>#N/A</v>
      </c>
      <c r="C1012" s="221"/>
      <c r="D1012" s="217"/>
      <c r="E1012" s="217"/>
      <c r="F1012" s="217"/>
      <c r="G1012" s="218"/>
      <c r="H1012" s="217"/>
      <c r="I1012" s="217"/>
      <c r="J1012" s="219"/>
      <c r="K1012" s="217"/>
      <c r="L1012" s="217"/>
      <c r="M1012" s="217"/>
      <c r="N1012" s="217"/>
      <c r="O1012" s="217"/>
      <c r="P1012" s="217"/>
      <c r="Q1012" s="217"/>
      <c r="R1012" s="217"/>
      <c r="S1012" s="217"/>
      <c r="T1012" s="217"/>
      <c r="U1012" s="217"/>
      <c r="V1012" s="217"/>
      <c r="W1012" s="217"/>
      <c r="X1012" s="217"/>
      <c r="Y1012" s="217"/>
      <c r="Z1012" s="217"/>
      <c r="AA1012" s="217"/>
      <c r="AB1012" s="217"/>
      <c r="AC1012" s="217"/>
      <c r="AD1012" s="217"/>
      <c r="AE1012" s="217"/>
      <c r="AF1012" s="217"/>
      <c r="AG1012" s="217"/>
    </row>
    <row r="1013" spans="1:33" s="37" customFormat="1" ht="15" hidden="1">
      <c r="A1013" s="217"/>
      <c r="B1013" s="217" t="e">
        <f>VLOOKUP(C1013,Companies[],3,FALSE)</f>
        <v>#N/A</v>
      </c>
      <c r="C1013" s="221"/>
      <c r="D1013" s="217"/>
      <c r="E1013" s="217"/>
      <c r="F1013" s="217"/>
      <c r="G1013" s="218"/>
      <c r="H1013" s="217"/>
      <c r="I1013" s="217"/>
      <c r="J1013" s="219"/>
      <c r="K1013" s="217"/>
      <c r="L1013" s="217"/>
      <c r="M1013" s="217"/>
      <c r="N1013" s="217"/>
      <c r="O1013" s="217"/>
      <c r="P1013" s="217"/>
      <c r="Q1013" s="217"/>
      <c r="R1013" s="217"/>
      <c r="S1013" s="217"/>
      <c r="T1013" s="217"/>
      <c r="U1013" s="217"/>
      <c r="V1013" s="217"/>
      <c r="W1013" s="217"/>
      <c r="X1013" s="217"/>
      <c r="Y1013" s="217"/>
      <c r="Z1013" s="217"/>
      <c r="AA1013" s="217"/>
      <c r="AB1013" s="217"/>
      <c r="AC1013" s="217"/>
      <c r="AD1013" s="217"/>
      <c r="AE1013" s="217"/>
      <c r="AF1013" s="217"/>
      <c r="AG1013" s="217"/>
    </row>
    <row r="1014" spans="1:33" s="37" customFormat="1" ht="15" hidden="1">
      <c r="A1014" s="217"/>
      <c r="B1014" s="217" t="e">
        <f>VLOOKUP(C1014,Companies[],3,FALSE)</f>
        <v>#N/A</v>
      </c>
      <c r="C1014" s="221"/>
      <c r="D1014" s="217"/>
      <c r="E1014" s="217"/>
      <c r="F1014" s="217"/>
      <c r="G1014" s="218"/>
      <c r="H1014" s="217"/>
      <c r="I1014" s="217"/>
      <c r="J1014" s="219"/>
      <c r="K1014" s="217"/>
      <c r="L1014" s="217"/>
      <c r="M1014" s="217"/>
      <c r="N1014" s="217"/>
      <c r="O1014" s="217"/>
      <c r="P1014" s="217"/>
      <c r="Q1014" s="217"/>
      <c r="R1014" s="217"/>
      <c r="S1014" s="217"/>
      <c r="T1014" s="217"/>
      <c r="U1014" s="217"/>
      <c r="V1014" s="217"/>
      <c r="W1014" s="217"/>
      <c r="X1014" s="217"/>
      <c r="Y1014" s="217"/>
      <c r="Z1014" s="217"/>
      <c r="AA1014" s="217"/>
      <c r="AB1014" s="217"/>
      <c r="AC1014" s="217"/>
      <c r="AD1014" s="217"/>
      <c r="AE1014" s="217"/>
      <c r="AF1014" s="217"/>
      <c r="AG1014" s="217"/>
    </row>
    <row r="1015" spans="1:33" s="37" customFormat="1" ht="15" hidden="1">
      <c r="A1015" s="217"/>
      <c r="B1015" s="217" t="e">
        <f>VLOOKUP(C1015,Companies[],3,FALSE)</f>
        <v>#N/A</v>
      </c>
      <c r="C1015" s="221"/>
      <c r="D1015" s="217"/>
      <c r="E1015" s="217"/>
      <c r="F1015" s="217"/>
      <c r="G1015" s="218"/>
      <c r="H1015" s="217"/>
      <c r="I1015" s="217"/>
      <c r="J1015" s="219"/>
      <c r="K1015" s="217"/>
      <c r="L1015" s="217"/>
      <c r="M1015" s="217"/>
      <c r="N1015" s="217"/>
      <c r="O1015" s="217"/>
      <c r="P1015" s="217"/>
      <c r="Q1015" s="217"/>
      <c r="R1015" s="217"/>
      <c r="S1015" s="217"/>
      <c r="T1015" s="217"/>
      <c r="U1015" s="217"/>
      <c r="V1015" s="217"/>
      <c r="W1015" s="217"/>
      <c r="X1015" s="217"/>
      <c r="Y1015" s="217"/>
      <c r="Z1015" s="217"/>
      <c r="AA1015" s="217"/>
      <c r="AB1015" s="217"/>
      <c r="AC1015" s="217"/>
      <c r="AD1015" s="217"/>
      <c r="AE1015" s="217"/>
      <c r="AF1015" s="217"/>
      <c r="AG1015" s="217"/>
    </row>
    <row r="1016" spans="1:33" s="37" customFormat="1" ht="15" hidden="1">
      <c r="A1016" s="217"/>
      <c r="B1016" s="217" t="e">
        <f>VLOOKUP(C1016,Companies[],3,FALSE)</f>
        <v>#N/A</v>
      </c>
      <c r="C1016" s="221"/>
      <c r="D1016" s="217"/>
      <c r="E1016" s="217"/>
      <c r="F1016" s="217"/>
      <c r="G1016" s="218"/>
      <c r="H1016" s="217"/>
      <c r="I1016" s="217"/>
      <c r="J1016" s="219"/>
      <c r="K1016" s="217"/>
      <c r="L1016" s="217"/>
      <c r="M1016" s="217"/>
      <c r="N1016" s="217"/>
      <c r="O1016" s="217"/>
      <c r="P1016" s="217"/>
      <c r="Q1016" s="217"/>
      <c r="R1016" s="217"/>
      <c r="S1016" s="217"/>
      <c r="T1016" s="217"/>
      <c r="U1016" s="217"/>
      <c r="V1016" s="217"/>
      <c r="W1016" s="217"/>
      <c r="X1016" s="217"/>
      <c r="Y1016" s="217"/>
      <c r="Z1016" s="217"/>
      <c r="AA1016" s="217"/>
      <c r="AB1016" s="217"/>
      <c r="AC1016" s="217"/>
      <c r="AD1016" s="217"/>
      <c r="AE1016" s="217"/>
      <c r="AF1016" s="217"/>
      <c r="AG1016" s="217"/>
    </row>
    <row r="1017" spans="1:33" s="37" customFormat="1" ht="15" hidden="1">
      <c r="A1017" s="217"/>
      <c r="B1017" s="217" t="e">
        <f>VLOOKUP(C1017,Companies[],3,FALSE)</f>
        <v>#N/A</v>
      </c>
      <c r="C1017" s="221"/>
      <c r="D1017" s="217"/>
      <c r="E1017" s="217"/>
      <c r="F1017" s="217"/>
      <c r="G1017" s="218"/>
      <c r="H1017" s="217"/>
      <c r="I1017" s="217"/>
      <c r="J1017" s="219"/>
      <c r="K1017" s="217"/>
      <c r="L1017" s="217"/>
      <c r="M1017" s="217"/>
      <c r="N1017" s="217"/>
      <c r="O1017" s="217"/>
      <c r="P1017" s="217"/>
      <c r="Q1017" s="217"/>
      <c r="R1017" s="217"/>
      <c r="S1017" s="217"/>
      <c r="T1017" s="217"/>
      <c r="U1017" s="217"/>
      <c r="V1017" s="217"/>
      <c r="W1017" s="217"/>
      <c r="X1017" s="217"/>
      <c r="Y1017" s="217"/>
      <c r="Z1017" s="217"/>
      <c r="AA1017" s="217"/>
      <c r="AB1017" s="217"/>
      <c r="AC1017" s="217"/>
      <c r="AD1017" s="217"/>
      <c r="AE1017" s="217"/>
      <c r="AF1017" s="217"/>
      <c r="AG1017" s="217"/>
    </row>
    <row r="1018" spans="1:33" s="37" customFormat="1" ht="15" hidden="1">
      <c r="A1018" s="217"/>
      <c r="B1018" s="217" t="e">
        <f>VLOOKUP(C1018,Companies[],3,FALSE)</f>
        <v>#N/A</v>
      </c>
      <c r="C1018" s="221"/>
      <c r="D1018" s="217"/>
      <c r="E1018" s="217"/>
      <c r="F1018" s="217"/>
      <c r="G1018" s="218"/>
      <c r="H1018" s="217"/>
      <c r="I1018" s="217"/>
      <c r="J1018" s="219"/>
      <c r="K1018" s="217"/>
      <c r="L1018" s="217"/>
      <c r="M1018" s="217"/>
      <c r="N1018" s="217"/>
      <c r="O1018" s="217"/>
      <c r="P1018" s="217"/>
      <c r="Q1018" s="217"/>
      <c r="R1018" s="217"/>
      <c r="S1018" s="217"/>
      <c r="T1018" s="217"/>
      <c r="U1018" s="217"/>
      <c r="V1018" s="217"/>
      <c r="W1018" s="217"/>
      <c r="X1018" s="217"/>
      <c r="Y1018" s="217"/>
      <c r="Z1018" s="217"/>
      <c r="AA1018" s="217"/>
      <c r="AB1018" s="217"/>
      <c r="AC1018" s="217"/>
      <c r="AD1018" s="217"/>
      <c r="AE1018" s="217"/>
      <c r="AF1018" s="217"/>
      <c r="AG1018" s="217"/>
    </row>
    <row r="1019" spans="1:33" s="37" customFormat="1" ht="15" hidden="1">
      <c r="A1019" s="217"/>
      <c r="B1019" s="217" t="e">
        <f>VLOOKUP(C1019,Companies[],3,FALSE)</f>
        <v>#N/A</v>
      </c>
      <c r="C1019" s="221"/>
      <c r="D1019" s="217"/>
      <c r="E1019" s="217"/>
      <c r="F1019" s="217"/>
      <c r="G1019" s="218"/>
      <c r="H1019" s="217"/>
      <c r="I1019" s="217"/>
      <c r="J1019" s="219"/>
      <c r="K1019" s="217"/>
      <c r="L1019" s="217"/>
      <c r="M1019" s="217"/>
      <c r="N1019" s="217"/>
      <c r="O1019" s="217"/>
      <c r="P1019" s="217"/>
      <c r="Q1019" s="217"/>
      <c r="R1019" s="217"/>
      <c r="S1019" s="217"/>
      <c r="T1019" s="217"/>
      <c r="U1019" s="217"/>
      <c r="V1019" s="217"/>
      <c r="W1019" s="217"/>
      <c r="X1019" s="217"/>
      <c r="Y1019" s="217"/>
      <c r="Z1019" s="217"/>
      <c r="AA1019" s="217"/>
      <c r="AB1019" s="217"/>
      <c r="AC1019" s="217"/>
      <c r="AD1019" s="217"/>
      <c r="AE1019" s="217"/>
      <c r="AF1019" s="217"/>
      <c r="AG1019" s="217"/>
    </row>
    <row r="1020" spans="1:33" s="37" customFormat="1" ht="15" hidden="1">
      <c r="A1020" s="217"/>
      <c r="B1020" s="217" t="e">
        <f>VLOOKUP(C1020,Companies[],3,FALSE)</f>
        <v>#N/A</v>
      </c>
      <c r="C1020" s="221"/>
      <c r="D1020" s="217"/>
      <c r="E1020" s="217"/>
      <c r="F1020" s="217"/>
      <c r="G1020" s="218"/>
      <c r="H1020" s="217"/>
      <c r="I1020" s="217"/>
      <c r="J1020" s="219"/>
      <c r="K1020" s="217"/>
      <c r="L1020" s="217"/>
      <c r="M1020" s="217"/>
      <c r="N1020" s="217"/>
      <c r="O1020" s="217"/>
      <c r="P1020" s="217"/>
      <c r="Q1020" s="217"/>
      <c r="R1020" s="217"/>
      <c r="S1020" s="217"/>
      <c r="T1020" s="217"/>
      <c r="U1020" s="217"/>
      <c r="V1020" s="217"/>
      <c r="W1020" s="217"/>
      <c r="X1020" s="217"/>
      <c r="Y1020" s="217"/>
      <c r="Z1020" s="217"/>
      <c r="AA1020" s="217"/>
      <c r="AB1020" s="217"/>
      <c r="AC1020" s="217"/>
      <c r="AD1020" s="217"/>
      <c r="AE1020" s="217"/>
      <c r="AF1020" s="217"/>
      <c r="AG1020" s="217"/>
    </row>
    <row r="1021" spans="1:33" s="37" customFormat="1" ht="15" hidden="1">
      <c r="A1021" s="217"/>
      <c r="B1021" s="217" t="e">
        <f>VLOOKUP(C1021,Companies[],3,FALSE)</f>
        <v>#N/A</v>
      </c>
      <c r="C1021" s="221"/>
      <c r="D1021" s="217"/>
      <c r="E1021" s="217"/>
      <c r="F1021" s="217"/>
      <c r="G1021" s="218"/>
      <c r="H1021" s="217"/>
      <c r="I1021" s="217"/>
      <c r="J1021" s="219"/>
      <c r="K1021" s="217"/>
      <c r="L1021" s="217"/>
      <c r="M1021" s="217"/>
      <c r="N1021" s="217"/>
      <c r="O1021" s="217"/>
      <c r="P1021" s="217"/>
      <c r="Q1021" s="217"/>
      <c r="R1021" s="217"/>
      <c r="S1021" s="217"/>
      <c r="T1021" s="217"/>
      <c r="U1021" s="217"/>
      <c r="V1021" s="217"/>
      <c r="W1021" s="217"/>
      <c r="X1021" s="217"/>
      <c r="Y1021" s="217"/>
      <c r="Z1021" s="217"/>
      <c r="AA1021" s="217"/>
      <c r="AB1021" s="217"/>
      <c r="AC1021" s="217"/>
      <c r="AD1021" s="217"/>
      <c r="AE1021" s="217"/>
      <c r="AF1021" s="217"/>
      <c r="AG1021" s="217"/>
    </row>
    <row r="1022" spans="1:33" s="37" customFormat="1" ht="15" hidden="1">
      <c r="A1022" s="217"/>
      <c r="B1022" s="217" t="e">
        <f>VLOOKUP(C1022,Companies[],3,FALSE)</f>
        <v>#N/A</v>
      </c>
      <c r="C1022" s="221"/>
      <c r="D1022" s="217"/>
      <c r="E1022" s="217"/>
      <c r="F1022" s="217"/>
      <c r="G1022" s="218"/>
      <c r="H1022" s="217"/>
      <c r="I1022" s="217"/>
      <c r="J1022" s="219"/>
      <c r="K1022" s="217"/>
      <c r="L1022" s="217"/>
      <c r="M1022" s="217"/>
      <c r="N1022" s="217"/>
      <c r="O1022" s="217"/>
      <c r="P1022" s="217"/>
      <c r="Q1022" s="217"/>
      <c r="R1022" s="217"/>
      <c r="S1022" s="217"/>
      <c r="T1022" s="217"/>
      <c r="U1022" s="217"/>
      <c r="V1022" s="217"/>
      <c r="W1022" s="217"/>
      <c r="X1022" s="217"/>
      <c r="Y1022" s="217"/>
      <c r="Z1022" s="217"/>
      <c r="AA1022" s="217"/>
      <c r="AB1022" s="217"/>
      <c r="AC1022" s="217"/>
      <c r="AD1022" s="217"/>
      <c r="AE1022" s="217"/>
      <c r="AF1022" s="217"/>
      <c r="AG1022" s="217"/>
    </row>
    <row r="1023" spans="1:33" s="37" customFormat="1" ht="15" hidden="1">
      <c r="A1023" s="217"/>
      <c r="B1023" s="217" t="e">
        <f>VLOOKUP(C1023,Companies[],3,FALSE)</f>
        <v>#N/A</v>
      </c>
      <c r="C1023" s="221"/>
      <c r="D1023" s="217"/>
      <c r="E1023" s="217"/>
      <c r="F1023" s="217"/>
      <c r="G1023" s="218"/>
      <c r="H1023" s="217"/>
      <c r="I1023" s="217"/>
      <c r="J1023" s="219"/>
      <c r="K1023" s="217"/>
      <c r="L1023" s="217"/>
      <c r="M1023" s="217"/>
      <c r="N1023" s="217"/>
      <c r="O1023" s="217"/>
      <c r="P1023" s="217"/>
      <c r="Q1023" s="217"/>
      <c r="R1023" s="217"/>
      <c r="S1023" s="217"/>
      <c r="T1023" s="217"/>
      <c r="U1023" s="217"/>
      <c r="V1023" s="217"/>
      <c r="W1023" s="217"/>
      <c r="X1023" s="217"/>
      <c r="Y1023" s="217"/>
      <c r="Z1023" s="217"/>
      <c r="AA1023" s="217"/>
      <c r="AB1023" s="217"/>
      <c r="AC1023" s="217"/>
      <c r="AD1023" s="217"/>
      <c r="AE1023" s="217"/>
      <c r="AF1023" s="217"/>
      <c r="AG1023" s="217"/>
    </row>
    <row r="1024" spans="1:33" s="37" customFormat="1" ht="15" hidden="1">
      <c r="A1024" s="217"/>
      <c r="B1024" s="217" t="e">
        <f>VLOOKUP(C1024,Companies[],3,FALSE)</f>
        <v>#N/A</v>
      </c>
      <c r="C1024" s="221"/>
      <c r="D1024" s="217"/>
      <c r="E1024" s="217"/>
      <c r="F1024" s="217"/>
      <c r="G1024" s="218"/>
      <c r="H1024" s="217"/>
      <c r="I1024" s="217"/>
      <c r="J1024" s="219"/>
      <c r="K1024" s="217"/>
      <c r="L1024" s="217"/>
      <c r="M1024" s="217"/>
      <c r="N1024" s="217"/>
      <c r="O1024" s="217"/>
      <c r="P1024" s="217"/>
      <c r="Q1024" s="217"/>
      <c r="R1024" s="217"/>
      <c r="S1024" s="217"/>
      <c r="T1024" s="217"/>
      <c r="U1024" s="217"/>
      <c r="V1024" s="217"/>
      <c r="W1024" s="217"/>
      <c r="X1024" s="217"/>
      <c r="Y1024" s="217"/>
      <c r="Z1024" s="217"/>
      <c r="AA1024" s="217"/>
      <c r="AB1024" s="217"/>
      <c r="AC1024" s="217"/>
      <c r="AD1024" s="217"/>
      <c r="AE1024" s="217"/>
      <c r="AF1024" s="217"/>
      <c r="AG1024" s="217"/>
    </row>
    <row r="1025" spans="1:33" s="37" customFormat="1" ht="15" hidden="1">
      <c r="A1025" s="217"/>
      <c r="B1025" s="217" t="e">
        <f>VLOOKUP(C1025,Companies[],3,FALSE)</f>
        <v>#N/A</v>
      </c>
      <c r="C1025" s="221"/>
      <c r="D1025" s="217"/>
      <c r="E1025" s="217"/>
      <c r="F1025" s="217"/>
      <c r="G1025" s="218"/>
      <c r="H1025" s="217"/>
      <c r="I1025" s="217"/>
      <c r="J1025" s="219"/>
      <c r="K1025" s="217"/>
      <c r="L1025" s="217"/>
      <c r="M1025" s="217"/>
      <c r="N1025" s="217"/>
      <c r="O1025" s="217"/>
      <c r="P1025" s="217"/>
      <c r="Q1025" s="217"/>
      <c r="R1025" s="217"/>
      <c r="S1025" s="217"/>
      <c r="T1025" s="217"/>
      <c r="U1025" s="217"/>
      <c r="V1025" s="217"/>
      <c r="W1025" s="217"/>
      <c r="X1025" s="217"/>
      <c r="Y1025" s="217"/>
      <c r="Z1025" s="217"/>
      <c r="AA1025" s="217"/>
      <c r="AB1025" s="217"/>
      <c r="AC1025" s="217"/>
      <c r="AD1025" s="217"/>
      <c r="AE1025" s="217"/>
      <c r="AF1025" s="217"/>
      <c r="AG1025" s="217"/>
    </row>
    <row r="1026" spans="1:33" s="37" customFormat="1" ht="15" hidden="1">
      <c r="A1026" s="217"/>
      <c r="B1026" s="217" t="e">
        <f>VLOOKUP(C1026,Companies[],3,FALSE)</f>
        <v>#N/A</v>
      </c>
      <c r="C1026" s="221"/>
      <c r="D1026" s="217"/>
      <c r="E1026" s="217"/>
      <c r="F1026" s="217"/>
      <c r="G1026" s="218"/>
      <c r="H1026" s="217"/>
      <c r="I1026" s="217"/>
      <c r="J1026" s="219"/>
      <c r="K1026" s="217"/>
      <c r="L1026" s="217"/>
      <c r="M1026" s="217"/>
      <c r="N1026" s="217"/>
      <c r="O1026" s="217"/>
      <c r="P1026" s="217"/>
      <c r="Q1026" s="217"/>
      <c r="R1026" s="217"/>
      <c r="S1026" s="217"/>
      <c r="T1026" s="217"/>
      <c r="U1026" s="217"/>
      <c r="V1026" s="217"/>
      <c r="W1026" s="217"/>
      <c r="X1026" s="217"/>
      <c r="Y1026" s="217"/>
      <c r="Z1026" s="217"/>
      <c r="AA1026" s="217"/>
      <c r="AB1026" s="217"/>
      <c r="AC1026" s="217"/>
      <c r="AD1026" s="217"/>
      <c r="AE1026" s="217"/>
      <c r="AF1026" s="217"/>
      <c r="AG1026" s="217"/>
    </row>
    <row r="1027" spans="1:33" s="37" customFormat="1" ht="15" hidden="1">
      <c r="A1027" s="217"/>
      <c r="B1027" s="217" t="e">
        <f>VLOOKUP(C1027,Companies[],3,FALSE)</f>
        <v>#N/A</v>
      </c>
      <c r="C1027" s="221"/>
      <c r="D1027" s="217"/>
      <c r="E1027" s="217"/>
      <c r="F1027" s="217"/>
      <c r="G1027" s="218"/>
      <c r="H1027" s="217"/>
      <c r="I1027" s="217"/>
      <c r="J1027" s="219"/>
      <c r="K1027" s="217"/>
      <c r="L1027" s="217"/>
      <c r="M1027" s="217"/>
      <c r="N1027" s="217"/>
      <c r="O1027" s="217"/>
      <c r="P1027" s="217"/>
      <c r="Q1027" s="217"/>
      <c r="R1027" s="217"/>
      <c r="S1027" s="217"/>
      <c r="T1027" s="217"/>
      <c r="U1027" s="217"/>
      <c r="V1027" s="217"/>
      <c r="W1027" s="217"/>
      <c r="X1027" s="217"/>
      <c r="Y1027" s="217"/>
      <c r="Z1027" s="217"/>
      <c r="AA1027" s="217"/>
      <c r="AB1027" s="217"/>
      <c r="AC1027" s="217"/>
      <c r="AD1027" s="217"/>
      <c r="AE1027" s="217"/>
      <c r="AF1027" s="217"/>
      <c r="AG1027" s="217"/>
    </row>
    <row r="1028" spans="1:33" s="37" customFormat="1" ht="15" hidden="1">
      <c r="A1028" s="217"/>
      <c r="B1028" s="217" t="e">
        <f>VLOOKUP(C1028,Companies[],3,FALSE)</f>
        <v>#N/A</v>
      </c>
      <c r="C1028" s="221"/>
      <c r="D1028" s="217"/>
      <c r="E1028" s="217"/>
      <c r="F1028" s="217"/>
      <c r="G1028" s="218"/>
      <c r="H1028" s="217"/>
      <c r="I1028" s="217"/>
      <c r="J1028" s="219"/>
      <c r="K1028" s="217"/>
      <c r="L1028" s="217"/>
      <c r="M1028" s="217"/>
      <c r="N1028" s="217"/>
      <c r="O1028" s="217"/>
      <c r="P1028" s="217"/>
      <c r="Q1028" s="217"/>
      <c r="R1028" s="217"/>
      <c r="S1028" s="217"/>
      <c r="T1028" s="217"/>
      <c r="U1028" s="217"/>
      <c r="V1028" s="217"/>
      <c r="W1028" s="217"/>
      <c r="X1028" s="217"/>
      <c r="Y1028" s="217"/>
      <c r="Z1028" s="217"/>
      <c r="AA1028" s="217"/>
      <c r="AB1028" s="217"/>
      <c r="AC1028" s="217"/>
      <c r="AD1028" s="217"/>
      <c r="AE1028" s="217"/>
      <c r="AF1028" s="217"/>
      <c r="AG1028" s="217"/>
    </row>
    <row r="1029" spans="1:33" s="37" customFormat="1" ht="15" hidden="1">
      <c r="A1029" s="217"/>
      <c r="B1029" s="217" t="e">
        <f>VLOOKUP(C1029,Companies[],3,FALSE)</f>
        <v>#N/A</v>
      </c>
      <c r="C1029" s="221"/>
      <c r="D1029" s="217"/>
      <c r="E1029" s="217"/>
      <c r="F1029" s="217"/>
      <c r="G1029" s="218"/>
      <c r="H1029" s="217"/>
      <c r="I1029" s="217"/>
      <c r="J1029" s="219"/>
      <c r="K1029" s="217"/>
      <c r="L1029" s="217"/>
      <c r="M1029" s="217"/>
      <c r="N1029" s="217"/>
      <c r="O1029" s="217"/>
      <c r="P1029" s="217"/>
      <c r="Q1029" s="217"/>
      <c r="R1029" s="217"/>
      <c r="S1029" s="217"/>
      <c r="T1029" s="217"/>
      <c r="U1029" s="217"/>
      <c r="V1029" s="217"/>
      <c r="W1029" s="217"/>
      <c r="X1029" s="217"/>
      <c r="Y1029" s="217"/>
      <c r="Z1029" s="217"/>
      <c r="AA1029" s="217"/>
      <c r="AB1029" s="217"/>
      <c r="AC1029" s="217"/>
      <c r="AD1029" s="217"/>
      <c r="AE1029" s="217"/>
      <c r="AF1029" s="217"/>
      <c r="AG1029" s="217"/>
    </row>
    <row r="1030" spans="1:33" s="37" customFormat="1" ht="15" hidden="1">
      <c r="A1030" s="217"/>
      <c r="B1030" s="217" t="e">
        <f>VLOOKUP(C1030,Companies[],3,FALSE)</f>
        <v>#N/A</v>
      </c>
      <c r="C1030" s="221"/>
      <c r="D1030" s="217"/>
      <c r="E1030" s="217"/>
      <c r="F1030" s="217"/>
      <c r="G1030" s="218"/>
      <c r="H1030" s="217"/>
      <c r="I1030" s="217"/>
      <c r="J1030" s="219"/>
      <c r="K1030" s="217"/>
      <c r="L1030" s="217"/>
      <c r="M1030" s="217"/>
      <c r="N1030" s="217"/>
      <c r="O1030" s="217"/>
      <c r="P1030" s="217"/>
      <c r="Q1030" s="217"/>
      <c r="R1030" s="217"/>
      <c r="S1030" s="217"/>
      <c r="T1030" s="217"/>
      <c r="U1030" s="217"/>
      <c r="V1030" s="217"/>
      <c r="W1030" s="217"/>
      <c r="X1030" s="217"/>
      <c r="Y1030" s="217"/>
      <c r="Z1030" s="217"/>
      <c r="AA1030" s="217"/>
      <c r="AB1030" s="217"/>
      <c r="AC1030" s="217"/>
      <c r="AD1030" s="217"/>
      <c r="AE1030" s="217"/>
      <c r="AF1030" s="217"/>
      <c r="AG1030" s="217"/>
    </row>
    <row r="1031" spans="1:33" s="37" customFormat="1" ht="15" hidden="1">
      <c r="A1031" s="217"/>
      <c r="B1031" s="217" t="e">
        <f>VLOOKUP(C1031,Companies[],3,FALSE)</f>
        <v>#N/A</v>
      </c>
      <c r="C1031" s="221"/>
      <c r="D1031" s="217"/>
      <c r="E1031" s="217"/>
      <c r="F1031" s="217"/>
      <c r="G1031" s="218"/>
      <c r="H1031" s="217"/>
      <c r="I1031" s="217"/>
      <c r="J1031" s="219"/>
      <c r="K1031" s="217"/>
      <c r="L1031" s="217"/>
      <c r="M1031" s="217"/>
      <c r="N1031" s="217"/>
      <c r="O1031" s="217"/>
      <c r="P1031" s="217"/>
      <c r="Q1031" s="217"/>
      <c r="R1031" s="217"/>
      <c r="S1031" s="217"/>
      <c r="T1031" s="217"/>
      <c r="U1031" s="217"/>
      <c r="V1031" s="217"/>
      <c r="W1031" s="217"/>
      <c r="X1031" s="217"/>
      <c r="Y1031" s="217"/>
      <c r="Z1031" s="217"/>
      <c r="AA1031" s="217"/>
      <c r="AB1031" s="217"/>
      <c r="AC1031" s="217"/>
      <c r="AD1031" s="217"/>
      <c r="AE1031" s="217"/>
      <c r="AF1031" s="217"/>
      <c r="AG1031" s="217"/>
    </row>
    <row r="1032" spans="1:33" s="37" customFormat="1" ht="15" hidden="1">
      <c r="A1032" s="217"/>
      <c r="B1032" s="217" t="e">
        <f>VLOOKUP(C1032,Companies[],3,FALSE)</f>
        <v>#N/A</v>
      </c>
      <c r="C1032" s="221"/>
      <c r="D1032" s="217"/>
      <c r="E1032" s="217"/>
      <c r="F1032" s="217"/>
      <c r="G1032" s="218"/>
      <c r="H1032" s="217"/>
      <c r="I1032" s="217"/>
      <c r="J1032" s="219"/>
      <c r="K1032" s="217"/>
      <c r="L1032" s="217"/>
      <c r="M1032" s="217"/>
      <c r="N1032" s="217"/>
      <c r="O1032" s="217"/>
      <c r="P1032" s="217"/>
      <c r="Q1032" s="217"/>
      <c r="R1032" s="217"/>
      <c r="S1032" s="217"/>
      <c r="T1032" s="217"/>
      <c r="U1032" s="217"/>
      <c r="V1032" s="217"/>
      <c r="W1032" s="217"/>
      <c r="X1032" s="217"/>
      <c r="Y1032" s="217"/>
      <c r="Z1032" s="217"/>
      <c r="AA1032" s="217"/>
      <c r="AB1032" s="217"/>
      <c r="AC1032" s="217"/>
      <c r="AD1032" s="217"/>
      <c r="AE1032" s="217"/>
      <c r="AF1032" s="217"/>
      <c r="AG1032" s="217"/>
    </row>
    <row r="1033" spans="1:33" s="37" customFormat="1" ht="15" hidden="1">
      <c r="A1033" s="217"/>
      <c r="B1033" s="217" t="e">
        <f>VLOOKUP(C1033,Companies[],3,FALSE)</f>
        <v>#N/A</v>
      </c>
      <c r="C1033" s="221"/>
      <c r="D1033" s="217"/>
      <c r="E1033" s="217"/>
      <c r="F1033" s="217"/>
      <c r="G1033" s="218"/>
      <c r="H1033" s="217"/>
      <c r="I1033" s="217"/>
      <c r="J1033" s="219"/>
      <c r="K1033" s="217"/>
      <c r="L1033" s="217"/>
      <c r="M1033" s="217"/>
      <c r="N1033" s="217"/>
      <c r="O1033" s="217"/>
      <c r="P1033" s="217"/>
      <c r="Q1033" s="217"/>
      <c r="R1033" s="217"/>
      <c r="S1033" s="217"/>
      <c r="T1033" s="217"/>
      <c r="U1033" s="217"/>
      <c r="V1033" s="217"/>
      <c r="W1033" s="217"/>
      <c r="X1033" s="217"/>
      <c r="Y1033" s="217"/>
      <c r="Z1033" s="217"/>
      <c r="AA1033" s="217"/>
      <c r="AB1033" s="217"/>
      <c r="AC1033" s="217"/>
      <c r="AD1033" s="217"/>
      <c r="AE1033" s="217"/>
      <c r="AF1033" s="217"/>
      <c r="AG1033" s="217"/>
    </row>
    <row r="1034" spans="1:33" s="37" customFormat="1" ht="15" hidden="1">
      <c r="A1034" s="217"/>
      <c r="B1034" s="217" t="e">
        <f>VLOOKUP(C1034,Companies[],3,FALSE)</f>
        <v>#N/A</v>
      </c>
      <c r="C1034" s="221"/>
      <c r="D1034" s="217"/>
      <c r="E1034" s="217"/>
      <c r="F1034" s="217"/>
      <c r="G1034" s="218"/>
      <c r="H1034" s="217"/>
      <c r="I1034" s="217"/>
      <c r="J1034" s="219"/>
      <c r="K1034" s="217"/>
      <c r="L1034" s="217"/>
      <c r="M1034" s="217"/>
      <c r="N1034" s="217"/>
      <c r="O1034" s="217"/>
      <c r="P1034" s="217"/>
      <c r="Q1034" s="217"/>
      <c r="R1034" s="217"/>
      <c r="S1034" s="217"/>
      <c r="T1034" s="217"/>
      <c r="U1034" s="217"/>
      <c r="V1034" s="217"/>
      <c r="W1034" s="217"/>
      <c r="X1034" s="217"/>
      <c r="Y1034" s="217"/>
      <c r="Z1034" s="217"/>
      <c r="AA1034" s="217"/>
      <c r="AB1034" s="217"/>
      <c r="AC1034" s="217"/>
      <c r="AD1034" s="217"/>
      <c r="AE1034" s="217"/>
      <c r="AF1034" s="217"/>
      <c r="AG1034" s="217"/>
    </row>
    <row r="1035" spans="1:33" s="37" customFormat="1" ht="15" hidden="1">
      <c r="A1035" s="217"/>
      <c r="B1035" s="217" t="e">
        <f>VLOOKUP(C1035,Companies[],3,FALSE)</f>
        <v>#N/A</v>
      </c>
      <c r="C1035" s="221"/>
      <c r="D1035" s="217"/>
      <c r="E1035" s="217"/>
      <c r="F1035" s="217"/>
      <c r="G1035" s="218"/>
      <c r="H1035" s="217"/>
      <c r="I1035" s="217"/>
      <c r="J1035" s="219"/>
      <c r="K1035" s="217"/>
      <c r="L1035" s="217"/>
      <c r="M1035" s="217"/>
      <c r="N1035" s="217"/>
      <c r="O1035" s="217"/>
      <c r="P1035" s="217"/>
      <c r="Q1035" s="217"/>
      <c r="R1035" s="217"/>
      <c r="S1035" s="217"/>
      <c r="T1035" s="217"/>
      <c r="U1035" s="217"/>
      <c r="V1035" s="217"/>
      <c r="W1035" s="217"/>
      <c r="X1035" s="217"/>
      <c r="Y1035" s="217"/>
      <c r="Z1035" s="217"/>
      <c r="AA1035" s="217"/>
      <c r="AB1035" s="217"/>
      <c r="AC1035" s="217"/>
      <c r="AD1035" s="217"/>
      <c r="AE1035" s="217"/>
      <c r="AF1035" s="217"/>
      <c r="AG1035" s="217"/>
    </row>
    <row r="1036" spans="1:33" s="37" customFormat="1" ht="15" hidden="1">
      <c r="A1036" s="217"/>
      <c r="B1036" s="217" t="e">
        <f>VLOOKUP(C1036,Companies[],3,FALSE)</f>
        <v>#N/A</v>
      </c>
      <c r="C1036" s="221"/>
      <c r="D1036" s="217"/>
      <c r="E1036" s="217"/>
      <c r="F1036" s="217"/>
      <c r="G1036" s="218"/>
      <c r="H1036" s="217"/>
      <c r="I1036" s="217"/>
      <c r="J1036" s="219"/>
      <c r="K1036" s="217"/>
      <c r="L1036" s="217"/>
      <c r="M1036" s="217"/>
      <c r="N1036" s="217"/>
      <c r="O1036" s="217"/>
      <c r="P1036" s="217"/>
      <c r="Q1036" s="217"/>
      <c r="R1036" s="217"/>
      <c r="S1036" s="217"/>
      <c r="T1036" s="217"/>
      <c r="U1036" s="217"/>
      <c r="V1036" s="217"/>
      <c r="W1036" s="217"/>
      <c r="X1036" s="217"/>
      <c r="Y1036" s="217"/>
      <c r="Z1036" s="217"/>
      <c r="AA1036" s="217"/>
      <c r="AB1036" s="217"/>
      <c r="AC1036" s="217"/>
      <c r="AD1036" s="217"/>
      <c r="AE1036" s="217"/>
      <c r="AF1036" s="217"/>
      <c r="AG1036" s="217"/>
    </row>
    <row r="1037" spans="1:33" s="37" customFormat="1" ht="15" hidden="1">
      <c r="A1037" s="217"/>
      <c r="B1037" s="217" t="e">
        <f>VLOOKUP(C1037,Companies[],3,FALSE)</f>
        <v>#N/A</v>
      </c>
      <c r="C1037" s="221"/>
      <c r="D1037" s="217"/>
      <c r="E1037" s="217"/>
      <c r="F1037" s="217"/>
      <c r="G1037" s="218"/>
      <c r="H1037" s="217"/>
      <c r="I1037" s="217"/>
      <c r="J1037" s="219"/>
      <c r="K1037" s="217"/>
      <c r="L1037" s="217"/>
      <c r="M1037" s="217"/>
      <c r="N1037" s="217"/>
      <c r="O1037" s="217"/>
      <c r="P1037" s="217"/>
      <c r="Q1037" s="217"/>
      <c r="R1037" s="217"/>
      <c r="S1037" s="217"/>
      <c r="T1037" s="217"/>
      <c r="U1037" s="217"/>
      <c r="V1037" s="217"/>
      <c r="W1037" s="217"/>
      <c r="X1037" s="217"/>
      <c r="Y1037" s="217"/>
      <c r="Z1037" s="217"/>
      <c r="AA1037" s="217"/>
      <c r="AB1037" s="217"/>
      <c r="AC1037" s="217"/>
      <c r="AD1037" s="217"/>
      <c r="AE1037" s="217"/>
      <c r="AF1037" s="217"/>
      <c r="AG1037" s="217"/>
    </row>
    <row r="1038" spans="1:33" s="37" customFormat="1" ht="15" hidden="1">
      <c r="A1038" s="217"/>
      <c r="B1038" s="217" t="e">
        <f>VLOOKUP(C1038,Companies[],3,FALSE)</f>
        <v>#N/A</v>
      </c>
      <c r="C1038" s="221"/>
      <c r="D1038" s="217"/>
      <c r="E1038" s="217"/>
      <c r="F1038" s="217"/>
      <c r="G1038" s="218"/>
      <c r="H1038" s="217"/>
      <c r="I1038" s="217"/>
      <c r="J1038" s="219"/>
      <c r="K1038" s="217"/>
      <c r="L1038" s="217"/>
      <c r="M1038" s="217"/>
      <c r="N1038" s="217"/>
      <c r="O1038" s="217"/>
      <c r="P1038" s="217"/>
      <c r="Q1038" s="217"/>
      <c r="R1038" s="217"/>
      <c r="S1038" s="217"/>
      <c r="T1038" s="217"/>
      <c r="U1038" s="217"/>
      <c r="V1038" s="217"/>
      <c r="W1038" s="217"/>
      <c r="X1038" s="217"/>
      <c r="Y1038" s="217"/>
      <c r="Z1038" s="217"/>
      <c r="AA1038" s="217"/>
      <c r="AB1038" s="217"/>
      <c r="AC1038" s="217"/>
      <c r="AD1038" s="217"/>
      <c r="AE1038" s="217"/>
      <c r="AF1038" s="217"/>
      <c r="AG1038" s="217"/>
    </row>
    <row r="1039" spans="1:33" s="37" customFormat="1" ht="15" hidden="1">
      <c r="A1039" s="217"/>
      <c r="B1039" s="217" t="e">
        <f>VLOOKUP(C1039,Companies[],3,FALSE)</f>
        <v>#N/A</v>
      </c>
      <c r="C1039" s="221"/>
      <c r="D1039" s="217"/>
      <c r="E1039" s="217"/>
      <c r="F1039" s="217"/>
      <c r="G1039" s="218"/>
      <c r="H1039" s="217"/>
      <c r="I1039" s="217"/>
      <c r="J1039" s="219"/>
      <c r="K1039" s="217"/>
      <c r="L1039" s="217"/>
      <c r="M1039" s="217"/>
      <c r="N1039" s="217"/>
      <c r="O1039" s="217"/>
      <c r="P1039" s="217"/>
      <c r="Q1039" s="217"/>
      <c r="R1039" s="217"/>
      <c r="S1039" s="217"/>
      <c r="T1039" s="217"/>
      <c r="U1039" s="217"/>
      <c r="V1039" s="217"/>
      <c r="W1039" s="217"/>
      <c r="X1039" s="217"/>
      <c r="Y1039" s="217"/>
      <c r="Z1039" s="217"/>
      <c r="AA1039" s="217"/>
      <c r="AB1039" s="217"/>
      <c r="AC1039" s="217"/>
      <c r="AD1039" s="217"/>
      <c r="AE1039" s="217"/>
      <c r="AF1039" s="217"/>
      <c r="AG1039" s="217"/>
    </row>
    <row r="1040" spans="1:33" s="37" customFormat="1" ht="15" hidden="1">
      <c r="A1040" s="217"/>
      <c r="B1040" s="217" t="e">
        <f>VLOOKUP(C1040,Companies[],3,FALSE)</f>
        <v>#N/A</v>
      </c>
      <c r="C1040" s="221"/>
      <c r="D1040" s="217"/>
      <c r="E1040" s="217"/>
      <c r="F1040" s="217"/>
      <c r="G1040" s="218"/>
      <c r="H1040" s="217"/>
      <c r="I1040" s="217"/>
      <c r="J1040" s="219"/>
      <c r="K1040" s="217"/>
      <c r="L1040" s="217"/>
      <c r="M1040" s="217"/>
      <c r="N1040" s="217"/>
      <c r="O1040" s="217"/>
      <c r="P1040" s="217"/>
      <c r="Q1040" s="217"/>
      <c r="R1040" s="217"/>
      <c r="S1040" s="217"/>
      <c r="T1040" s="217"/>
      <c r="U1040" s="217"/>
      <c r="V1040" s="217"/>
      <c r="W1040" s="217"/>
      <c r="X1040" s="217"/>
      <c r="Y1040" s="217"/>
      <c r="Z1040" s="217"/>
      <c r="AA1040" s="217"/>
      <c r="AB1040" s="217"/>
      <c r="AC1040" s="217"/>
      <c r="AD1040" s="217"/>
      <c r="AE1040" s="217"/>
      <c r="AF1040" s="217"/>
      <c r="AG1040" s="217"/>
    </row>
    <row r="1041" spans="1:33" s="37" customFormat="1" ht="15" hidden="1">
      <c r="A1041" s="217"/>
      <c r="B1041" s="217" t="e">
        <f>VLOOKUP(C1041,Companies[],3,FALSE)</f>
        <v>#N/A</v>
      </c>
      <c r="C1041" s="221"/>
      <c r="D1041" s="217"/>
      <c r="E1041" s="217"/>
      <c r="F1041" s="217"/>
      <c r="G1041" s="218"/>
      <c r="H1041" s="217"/>
      <c r="I1041" s="217"/>
      <c r="J1041" s="219"/>
      <c r="K1041" s="217"/>
      <c r="L1041" s="217"/>
      <c r="M1041" s="217"/>
      <c r="N1041" s="217"/>
      <c r="O1041" s="217"/>
      <c r="P1041" s="217"/>
      <c r="Q1041" s="217"/>
      <c r="R1041" s="217"/>
      <c r="S1041" s="217"/>
      <c r="T1041" s="217"/>
      <c r="U1041" s="217"/>
      <c r="V1041" s="217"/>
      <c r="W1041" s="217"/>
      <c r="X1041" s="217"/>
      <c r="Y1041" s="217"/>
      <c r="Z1041" s="217"/>
      <c r="AA1041" s="217"/>
      <c r="AB1041" s="217"/>
      <c r="AC1041" s="217"/>
      <c r="AD1041" s="217"/>
      <c r="AE1041" s="217"/>
      <c r="AF1041" s="217"/>
      <c r="AG1041" s="217"/>
    </row>
    <row r="1042" spans="1:33" s="37" customFormat="1" ht="15" hidden="1">
      <c r="A1042" s="217"/>
      <c r="B1042" s="217" t="e">
        <f>VLOOKUP(C1042,Companies[],3,FALSE)</f>
        <v>#N/A</v>
      </c>
      <c r="C1042" s="221"/>
      <c r="D1042" s="217"/>
      <c r="E1042" s="217"/>
      <c r="F1042" s="217"/>
      <c r="G1042" s="218"/>
      <c r="H1042" s="217"/>
      <c r="I1042" s="217"/>
      <c r="J1042" s="219"/>
      <c r="K1042" s="217"/>
      <c r="L1042" s="217"/>
      <c r="M1042" s="217"/>
      <c r="N1042" s="217"/>
      <c r="O1042" s="217"/>
      <c r="P1042" s="217"/>
      <c r="Q1042" s="217"/>
      <c r="R1042" s="217"/>
      <c r="S1042" s="217"/>
      <c r="T1042" s="217"/>
      <c r="U1042" s="217"/>
      <c r="V1042" s="217"/>
      <c r="W1042" s="217"/>
      <c r="X1042" s="217"/>
      <c r="Y1042" s="217"/>
      <c r="Z1042" s="217"/>
      <c r="AA1042" s="217"/>
      <c r="AB1042" s="217"/>
      <c r="AC1042" s="217"/>
      <c r="AD1042" s="217"/>
      <c r="AE1042" s="217"/>
      <c r="AF1042" s="217"/>
      <c r="AG1042" s="217"/>
    </row>
    <row r="1043" spans="1:33" s="37" customFormat="1" ht="15" hidden="1">
      <c r="A1043" s="217"/>
      <c r="B1043" s="217" t="e">
        <f>VLOOKUP(C1043,Companies[],3,FALSE)</f>
        <v>#N/A</v>
      </c>
      <c r="C1043" s="221"/>
      <c r="D1043" s="217"/>
      <c r="E1043" s="217"/>
      <c r="F1043" s="217"/>
      <c r="G1043" s="218"/>
      <c r="H1043" s="217"/>
      <c r="I1043" s="217"/>
      <c r="J1043" s="219"/>
      <c r="K1043" s="217"/>
      <c r="L1043" s="217"/>
      <c r="M1043" s="217"/>
      <c r="N1043" s="217"/>
      <c r="O1043" s="217"/>
      <c r="P1043" s="217"/>
      <c r="Q1043" s="217"/>
      <c r="R1043" s="217"/>
      <c r="S1043" s="217"/>
      <c r="T1043" s="217"/>
      <c r="U1043" s="217"/>
      <c r="V1043" s="217"/>
      <c r="W1043" s="217"/>
      <c r="X1043" s="217"/>
      <c r="Y1043" s="217"/>
      <c r="Z1043" s="217"/>
      <c r="AA1043" s="217"/>
      <c r="AB1043" s="217"/>
      <c r="AC1043" s="217"/>
      <c r="AD1043" s="217"/>
      <c r="AE1043" s="217"/>
      <c r="AF1043" s="217"/>
      <c r="AG1043" s="217"/>
    </row>
    <row r="1044" spans="1:33" s="37" customFormat="1" ht="15" hidden="1">
      <c r="A1044" s="217"/>
      <c r="B1044" s="217" t="e">
        <f>VLOOKUP(C1044,Companies[],3,FALSE)</f>
        <v>#N/A</v>
      </c>
      <c r="C1044" s="221"/>
      <c r="D1044" s="217"/>
      <c r="E1044" s="217"/>
      <c r="F1044" s="217"/>
      <c r="G1044" s="218"/>
      <c r="H1044" s="217"/>
      <c r="I1044" s="217"/>
      <c r="J1044" s="219"/>
      <c r="K1044" s="217"/>
      <c r="L1044" s="217"/>
      <c r="M1044" s="217"/>
      <c r="N1044" s="217"/>
      <c r="O1044" s="217"/>
      <c r="P1044" s="217"/>
      <c r="Q1044" s="217"/>
      <c r="R1044" s="217"/>
      <c r="S1044" s="217"/>
      <c r="T1044" s="217"/>
      <c r="U1044" s="217"/>
      <c r="V1044" s="217"/>
      <c r="W1044" s="217"/>
      <c r="X1044" s="217"/>
      <c r="Y1044" s="217"/>
      <c r="Z1044" s="217"/>
      <c r="AA1044" s="217"/>
      <c r="AB1044" s="217"/>
      <c r="AC1044" s="217"/>
      <c r="AD1044" s="217"/>
      <c r="AE1044" s="217"/>
      <c r="AF1044" s="217"/>
      <c r="AG1044" s="217"/>
    </row>
    <row r="1045" spans="1:33" s="37" customFormat="1" ht="15" hidden="1">
      <c r="A1045" s="217"/>
      <c r="B1045" s="217" t="e">
        <f>VLOOKUP(C1045,Companies[],3,FALSE)</f>
        <v>#N/A</v>
      </c>
      <c r="C1045" s="221"/>
      <c r="D1045" s="217"/>
      <c r="E1045" s="217"/>
      <c r="F1045" s="217"/>
      <c r="G1045" s="218"/>
      <c r="H1045" s="217"/>
      <c r="I1045" s="217"/>
      <c r="J1045" s="219"/>
      <c r="K1045" s="217"/>
      <c r="L1045" s="217"/>
      <c r="M1045" s="217"/>
      <c r="N1045" s="217"/>
      <c r="O1045" s="217"/>
      <c r="P1045" s="217"/>
      <c r="Q1045" s="217"/>
      <c r="R1045" s="217"/>
      <c r="S1045" s="217"/>
      <c r="T1045" s="217"/>
      <c r="U1045" s="217"/>
      <c r="V1045" s="217"/>
      <c r="W1045" s="217"/>
      <c r="X1045" s="217"/>
      <c r="Y1045" s="217"/>
      <c r="Z1045" s="217"/>
      <c r="AA1045" s="217"/>
      <c r="AB1045" s="217"/>
      <c r="AC1045" s="217"/>
      <c r="AD1045" s="217"/>
      <c r="AE1045" s="217"/>
      <c r="AF1045" s="217"/>
      <c r="AG1045" s="217"/>
    </row>
    <row r="1046" spans="1:33" s="37" customFormat="1" ht="15" hidden="1">
      <c r="A1046" s="217"/>
      <c r="B1046" s="217" t="e">
        <f>VLOOKUP(C1046,Companies[],3,FALSE)</f>
        <v>#N/A</v>
      </c>
      <c r="C1046" s="221"/>
      <c r="D1046" s="217"/>
      <c r="E1046" s="217"/>
      <c r="F1046" s="217"/>
      <c r="G1046" s="218"/>
      <c r="H1046" s="217"/>
      <c r="I1046" s="217"/>
      <c r="J1046" s="219"/>
      <c r="K1046" s="217"/>
      <c r="L1046" s="217"/>
      <c r="M1046" s="217"/>
      <c r="N1046" s="217"/>
      <c r="O1046" s="217"/>
      <c r="P1046" s="217"/>
      <c r="Q1046" s="217"/>
      <c r="R1046" s="217"/>
      <c r="S1046" s="217"/>
      <c r="T1046" s="217"/>
      <c r="U1046" s="217"/>
      <c r="V1046" s="217"/>
      <c r="W1046" s="217"/>
      <c r="X1046" s="217"/>
      <c r="Y1046" s="217"/>
      <c r="Z1046" s="217"/>
      <c r="AA1046" s="217"/>
      <c r="AB1046" s="217"/>
      <c r="AC1046" s="217"/>
      <c r="AD1046" s="217"/>
      <c r="AE1046" s="217"/>
      <c r="AF1046" s="217"/>
      <c r="AG1046" s="217"/>
    </row>
    <row r="1047" spans="1:33" s="37" customFormat="1" ht="15" hidden="1">
      <c r="A1047" s="217"/>
      <c r="B1047" s="217" t="e">
        <f>VLOOKUP(C1047,Companies[],3,FALSE)</f>
        <v>#N/A</v>
      </c>
      <c r="C1047" s="221"/>
      <c r="D1047" s="217"/>
      <c r="E1047" s="217"/>
      <c r="F1047" s="217"/>
      <c r="G1047" s="218"/>
      <c r="H1047" s="217"/>
      <c r="I1047" s="217"/>
      <c r="J1047" s="219"/>
      <c r="K1047" s="217"/>
      <c r="L1047" s="217"/>
      <c r="M1047" s="217"/>
      <c r="N1047" s="217"/>
      <c r="O1047" s="217"/>
      <c r="P1047" s="217"/>
      <c r="Q1047" s="217"/>
      <c r="R1047" s="217"/>
      <c r="S1047" s="217"/>
      <c r="T1047" s="217"/>
      <c r="U1047" s="217"/>
      <c r="V1047" s="217"/>
      <c r="W1047" s="217"/>
      <c r="X1047" s="217"/>
      <c r="Y1047" s="217"/>
      <c r="Z1047" s="217"/>
      <c r="AA1047" s="217"/>
      <c r="AB1047" s="217"/>
      <c r="AC1047" s="217"/>
      <c r="AD1047" s="217"/>
      <c r="AE1047" s="217"/>
      <c r="AF1047" s="217"/>
      <c r="AG1047" s="217"/>
    </row>
    <row r="1048" spans="1:33" s="37" customFormat="1" ht="15" hidden="1">
      <c r="A1048" s="217"/>
      <c r="B1048" s="217" t="e">
        <f>VLOOKUP(C1048,Companies[],3,FALSE)</f>
        <v>#N/A</v>
      </c>
      <c r="C1048" s="221"/>
      <c r="D1048" s="217"/>
      <c r="E1048" s="217"/>
      <c r="F1048" s="217"/>
      <c r="G1048" s="218"/>
      <c r="H1048" s="217"/>
      <c r="I1048" s="217"/>
      <c r="J1048" s="219"/>
      <c r="K1048" s="217"/>
      <c r="L1048" s="217"/>
      <c r="M1048" s="217"/>
      <c r="N1048" s="217"/>
      <c r="O1048" s="217"/>
      <c r="P1048" s="217"/>
      <c r="Q1048" s="217"/>
      <c r="R1048" s="217"/>
      <c r="S1048" s="217"/>
      <c r="T1048" s="217"/>
      <c r="U1048" s="217"/>
      <c r="V1048" s="217"/>
      <c r="W1048" s="217"/>
      <c r="X1048" s="217"/>
      <c r="Y1048" s="217"/>
      <c r="Z1048" s="217"/>
      <c r="AA1048" s="217"/>
      <c r="AB1048" s="217"/>
      <c r="AC1048" s="217"/>
      <c r="AD1048" s="217"/>
      <c r="AE1048" s="217"/>
      <c r="AF1048" s="217"/>
      <c r="AG1048" s="217"/>
    </row>
    <row r="1049" spans="1:33" s="37" customFormat="1" ht="15" hidden="1">
      <c r="A1049" s="217"/>
      <c r="B1049" s="217" t="e">
        <f>VLOOKUP(C1049,Companies[],3,FALSE)</f>
        <v>#N/A</v>
      </c>
      <c r="C1049" s="221"/>
      <c r="D1049" s="217"/>
      <c r="E1049" s="217"/>
      <c r="F1049" s="217"/>
      <c r="G1049" s="218"/>
      <c r="H1049" s="217"/>
      <c r="I1049" s="217"/>
      <c r="J1049" s="219"/>
      <c r="K1049" s="217"/>
      <c r="L1049" s="217"/>
      <c r="M1049" s="217"/>
      <c r="N1049" s="217"/>
      <c r="O1049" s="217"/>
      <c r="P1049" s="217"/>
      <c r="Q1049" s="217"/>
      <c r="R1049" s="217"/>
      <c r="S1049" s="217"/>
      <c r="T1049" s="217"/>
      <c r="U1049" s="217"/>
      <c r="V1049" s="217"/>
      <c r="W1049" s="217"/>
      <c r="X1049" s="217"/>
      <c r="Y1049" s="217"/>
      <c r="Z1049" s="217"/>
      <c r="AA1049" s="217"/>
      <c r="AB1049" s="217"/>
      <c r="AC1049" s="217"/>
      <c r="AD1049" s="217"/>
      <c r="AE1049" s="217"/>
      <c r="AF1049" s="217"/>
      <c r="AG1049" s="217"/>
    </row>
    <row r="1050" spans="1:33" s="37" customFormat="1" ht="15" hidden="1">
      <c r="A1050" s="217"/>
      <c r="B1050" s="217" t="e">
        <f>VLOOKUP(C1050,Companies[],3,FALSE)</f>
        <v>#N/A</v>
      </c>
      <c r="C1050" s="221"/>
      <c r="D1050" s="217"/>
      <c r="E1050" s="217"/>
      <c r="F1050" s="217"/>
      <c r="G1050" s="218"/>
      <c r="H1050" s="217"/>
      <c r="I1050" s="217"/>
      <c r="J1050" s="219"/>
      <c r="K1050" s="217"/>
      <c r="L1050" s="217"/>
      <c r="M1050" s="217"/>
      <c r="N1050" s="217"/>
      <c r="O1050" s="217"/>
      <c r="P1050" s="217"/>
      <c r="Q1050" s="217"/>
      <c r="R1050" s="217"/>
      <c r="S1050" s="217"/>
      <c r="T1050" s="217"/>
      <c r="U1050" s="217"/>
      <c r="V1050" s="217"/>
      <c r="W1050" s="217"/>
      <c r="X1050" s="217"/>
      <c r="Y1050" s="217"/>
      <c r="Z1050" s="217"/>
      <c r="AA1050" s="217"/>
      <c r="AB1050" s="217"/>
      <c r="AC1050" s="217"/>
      <c r="AD1050" s="217"/>
      <c r="AE1050" s="217"/>
      <c r="AF1050" s="217"/>
      <c r="AG1050" s="217"/>
    </row>
    <row r="1051" spans="1:33" s="37" customFormat="1" ht="15" hidden="1">
      <c r="A1051" s="217"/>
      <c r="B1051" s="217" t="e">
        <f>VLOOKUP(C1051,Companies[],3,FALSE)</f>
        <v>#N/A</v>
      </c>
      <c r="C1051" s="221"/>
      <c r="D1051" s="217"/>
      <c r="E1051" s="217"/>
      <c r="F1051" s="217"/>
      <c r="G1051" s="218"/>
      <c r="H1051" s="217"/>
      <c r="I1051" s="217"/>
      <c r="J1051" s="219"/>
      <c r="K1051" s="217"/>
      <c r="L1051" s="217"/>
      <c r="M1051" s="217"/>
      <c r="N1051" s="217"/>
      <c r="O1051" s="217"/>
      <c r="P1051" s="217"/>
      <c r="Q1051" s="217"/>
      <c r="R1051" s="217"/>
      <c r="S1051" s="217"/>
      <c r="T1051" s="217"/>
      <c r="U1051" s="217"/>
      <c r="V1051" s="217"/>
      <c r="W1051" s="217"/>
      <c r="X1051" s="217"/>
      <c r="Y1051" s="217"/>
      <c r="Z1051" s="217"/>
      <c r="AA1051" s="217"/>
      <c r="AB1051" s="217"/>
      <c r="AC1051" s="217"/>
      <c r="AD1051" s="217"/>
      <c r="AE1051" s="217"/>
      <c r="AF1051" s="217"/>
      <c r="AG1051" s="217"/>
    </row>
    <row r="1052" spans="1:33" s="37" customFormat="1" ht="15" hidden="1">
      <c r="A1052" s="217"/>
      <c r="B1052" s="217" t="e">
        <f>VLOOKUP(C1052,Companies[],3,FALSE)</f>
        <v>#N/A</v>
      </c>
      <c r="C1052" s="221"/>
      <c r="D1052" s="217"/>
      <c r="E1052" s="217"/>
      <c r="F1052" s="217"/>
      <c r="G1052" s="218"/>
      <c r="H1052" s="217"/>
      <c r="I1052" s="217"/>
      <c r="J1052" s="219"/>
      <c r="K1052" s="217"/>
      <c r="L1052" s="217"/>
      <c r="M1052" s="217"/>
      <c r="N1052" s="217"/>
      <c r="O1052" s="217"/>
      <c r="P1052" s="217"/>
      <c r="Q1052" s="217"/>
      <c r="R1052" s="217"/>
      <c r="S1052" s="217"/>
      <c r="T1052" s="217"/>
      <c r="U1052" s="217"/>
      <c r="V1052" s="217"/>
      <c r="W1052" s="217"/>
      <c r="X1052" s="217"/>
      <c r="Y1052" s="217"/>
      <c r="Z1052" s="217"/>
      <c r="AA1052" s="217"/>
      <c r="AB1052" s="217"/>
      <c r="AC1052" s="217"/>
      <c r="AD1052" s="217"/>
      <c r="AE1052" s="217"/>
      <c r="AF1052" s="217"/>
      <c r="AG1052" s="217"/>
    </row>
    <row r="1053" spans="1:33" s="37" customFormat="1" ht="15" hidden="1">
      <c r="A1053" s="217"/>
      <c r="B1053" s="217" t="e">
        <f>VLOOKUP(C1053,Companies[],3,FALSE)</f>
        <v>#N/A</v>
      </c>
      <c r="C1053" s="221"/>
      <c r="D1053" s="217"/>
      <c r="E1053" s="217"/>
      <c r="F1053" s="217"/>
      <c r="G1053" s="218"/>
      <c r="H1053" s="217"/>
      <c r="I1053" s="217"/>
      <c r="J1053" s="219"/>
      <c r="K1053" s="217"/>
      <c r="L1053" s="217"/>
      <c r="M1053" s="217"/>
      <c r="N1053" s="217"/>
      <c r="O1053" s="217"/>
      <c r="P1053" s="217"/>
      <c r="Q1053" s="217"/>
      <c r="R1053" s="217"/>
      <c r="S1053" s="217"/>
      <c r="T1053" s="217"/>
      <c r="U1053" s="217"/>
      <c r="V1053" s="217"/>
      <c r="W1053" s="217"/>
      <c r="X1053" s="217"/>
      <c r="Y1053" s="217"/>
      <c r="Z1053" s="217"/>
      <c r="AA1053" s="217"/>
      <c r="AB1053" s="217"/>
      <c r="AC1053" s="217"/>
      <c r="AD1053" s="217"/>
      <c r="AE1053" s="217"/>
      <c r="AF1053" s="217"/>
      <c r="AG1053" s="217"/>
    </row>
    <row r="1054" spans="1:33" s="37" customFormat="1" ht="15" hidden="1">
      <c r="A1054" s="217"/>
      <c r="B1054" s="217" t="e">
        <f>VLOOKUP(C1054,Companies[],3,FALSE)</f>
        <v>#N/A</v>
      </c>
      <c r="C1054" s="221"/>
      <c r="D1054" s="217"/>
      <c r="E1054" s="217"/>
      <c r="F1054" s="217"/>
      <c r="G1054" s="218"/>
      <c r="H1054" s="217"/>
      <c r="I1054" s="217"/>
      <c r="J1054" s="219"/>
      <c r="K1054" s="217"/>
      <c r="L1054" s="217"/>
      <c r="M1054" s="217"/>
      <c r="N1054" s="217"/>
      <c r="O1054" s="217"/>
      <c r="P1054" s="217"/>
      <c r="Q1054" s="217"/>
      <c r="R1054" s="217"/>
      <c r="S1054" s="217"/>
      <c r="T1054" s="217"/>
      <c r="U1054" s="217"/>
      <c r="V1054" s="217"/>
      <c r="W1054" s="217"/>
      <c r="X1054" s="217"/>
      <c r="Y1054" s="217"/>
      <c r="Z1054" s="217"/>
      <c r="AA1054" s="217"/>
      <c r="AB1054" s="217"/>
      <c r="AC1054" s="217"/>
      <c r="AD1054" s="217"/>
      <c r="AE1054" s="217"/>
      <c r="AF1054" s="217"/>
      <c r="AG1054" s="217"/>
    </row>
    <row r="1055" spans="1:33" s="37" customFormat="1" ht="15" hidden="1">
      <c r="A1055" s="217"/>
      <c r="B1055" s="217" t="e">
        <f>VLOOKUP(C1055,Companies[],3,FALSE)</f>
        <v>#N/A</v>
      </c>
      <c r="C1055" s="221"/>
      <c r="D1055" s="217"/>
      <c r="E1055" s="217"/>
      <c r="F1055" s="217"/>
      <c r="G1055" s="218"/>
      <c r="H1055" s="217"/>
      <c r="I1055" s="217"/>
      <c r="J1055" s="219"/>
      <c r="K1055" s="217"/>
      <c r="L1055" s="217"/>
      <c r="M1055" s="217"/>
      <c r="N1055" s="217"/>
      <c r="O1055" s="217"/>
      <c r="P1055" s="217"/>
      <c r="Q1055" s="217"/>
      <c r="R1055" s="217"/>
      <c r="S1055" s="217"/>
      <c r="T1055" s="217"/>
      <c r="U1055" s="217"/>
      <c r="V1055" s="217"/>
      <c r="W1055" s="217"/>
      <c r="X1055" s="217"/>
      <c r="Y1055" s="217"/>
      <c r="Z1055" s="217"/>
      <c r="AA1055" s="217"/>
      <c r="AB1055" s="217"/>
      <c r="AC1055" s="217"/>
      <c r="AD1055" s="217"/>
      <c r="AE1055" s="217"/>
      <c r="AF1055" s="217"/>
      <c r="AG1055" s="217"/>
    </row>
    <row r="1056" spans="1:33" s="37" customFormat="1" ht="15" hidden="1">
      <c r="A1056" s="217"/>
      <c r="B1056" s="217" t="e">
        <f>VLOOKUP(C1056,Companies[],3,FALSE)</f>
        <v>#N/A</v>
      </c>
      <c r="C1056" s="221"/>
      <c r="D1056" s="217"/>
      <c r="E1056" s="217"/>
      <c r="F1056" s="217"/>
      <c r="G1056" s="218"/>
      <c r="H1056" s="217"/>
      <c r="I1056" s="217"/>
      <c r="J1056" s="219"/>
      <c r="K1056" s="217"/>
      <c r="L1056" s="217"/>
      <c r="M1056" s="217"/>
      <c r="N1056" s="217"/>
      <c r="O1056" s="217"/>
      <c r="P1056" s="217"/>
      <c r="Q1056" s="217"/>
      <c r="R1056" s="217"/>
      <c r="S1056" s="217"/>
      <c r="T1056" s="217"/>
      <c r="U1056" s="217"/>
      <c r="V1056" s="217"/>
      <c r="W1056" s="217"/>
      <c r="X1056" s="217"/>
      <c r="Y1056" s="217"/>
      <c r="Z1056" s="217"/>
      <c r="AA1056" s="217"/>
      <c r="AB1056" s="217"/>
      <c r="AC1056" s="217"/>
      <c r="AD1056" s="217"/>
      <c r="AE1056" s="217"/>
      <c r="AF1056" s="217"/>
      <c r="AG1056" s="217"/>
    </row>
    <row r="1057" spans="1:33" s="37" customFormat="1" ht="15" hidden="1">
      <c r="A1057" s="217"/>
      <c r="B1057" s="217" t="e">
        <f>VLOOKUP(C1057,Companies[],3,FALSE)</f>
        <v>#N/A</v>
      </c>
      <c r="C1057" s="221"/>
      <c r="D1057" s="217"/>
      <c r="E1057" s="217"/>
      <c r="F1057" s="217"/>
      <c r="G1057" s="218"/>
      <c r="H1057" s="217"/>
      <c r="I1057" s="217"/>
      <c r="J1057" s="219"/>
      <c r="K1057" s="217"/>
      <c r="L1057" s="217"/>
      <c r="M1057" s="217"/>
      <c r="N1057" s="217"/>
      <c r="O1057" s="217"/>
      <c r="P1057" s="217"/>
      <c r="Q1057" s="217"/>
      <c r="R1057" s="217"/>
      <c r="S1057" s="217"/>
      <c r="T1057" s="217"/>
      <c r="U1057" s="217"/>
      <c r="V1057" s="217"/>
      <c r="W1057" s="217"/>
      <c r="X1057" s="217"/>
      <c r="Y1057" s="217"/>
      <c r="Z1057" s="217"/>
      <c r="AA1057" s="217"/>
      <c r="AB1057" s="217"/>
      <c r="AC1057" s="217"/>
      <c r="AD1057" s="217"/>
      <c r="AE1057" s="217"/>
      <c r="AF1057" s="217"/>
      <c r="AG1057" s="217"/>
    </row>
    <row r="1058" spans="1:33" s="37" customFormat="1" ht="15" hidden="1">
      <c r="A1058" s="217"/>
      <c r="B1058" s="217" t="e">
        <f>VLOOKUP(C1058,Companies[],3,FALSE)</f>
        <v>#N/A</v>
      </c>
      <c r="C1058" s="221"/>
      <c r="D1058" s="217"/>
      <c r="E1058" s="217"/>
      <c r="F1058" s="217"/>
      <c r="G1058" s="218"/>
      <c r="H1058" s="217"/>
      <c r="I1058" s="217"/>
      <c r="J1058" s="219"/>
      <c r="K1058" s="217"/>
      <c r="L1058" s="217"/>
      <c r="M1058" s="217"/>
      <c r="N1058" s="217"/>
      <c r="O1058" s="217"/>
      <c r="P1058" s="217"/>
      <c r="Q1058" s="217"/>
      <c r="R1058" s="217"/>
      <c r="S1058" s="217"/>
      <c r="T1058" s="217"/>
      <c r="U1058" s="217"/>
      <c r="V1058" s="217"/>
      <c r="W1058" s="217"/>
      <c r="X1058" s="217"/>
      <c r="Y1058" s="217"/>
      <c r="Z1058" s="217"/>
      <c r="AA1058" s="217"/>
      <c r="AB1058" s="217"/>
      <c r="AC1058" s="217"/>
      <c r="AD1058" s="217"/>
      <c r="AE1058" s="217"/>
      <c r="AF1058" s="217"/>
      <c r="AG1058" s="217"/>
    </row>
    <row r="1059" spans="1:33" s="37" customFormat="1" ht="15" hidden="1">
      <c r="A1059" s="217"/>
      <c r="B1059" s="217" t="e">
        <f>VLOOKUP(C1059,Companies[],3,FALSE)</f>
        <v>#N/A</v>
      </c>
      <c r="C1059" s="221"/>
      <c r="D1059" s="217"/>
      <c r="E1059" s="217"/>
      <c r="F1059" s="217"/>
      <c r="G1059" s="218"/>
      <c r="H1059" s="217"/>
      <c r="I1059" s="217"/>
      <c r="J1059" s="219"/>
      <c r="K1059" s="217"/>
      <c r="L1059" s="217"/>
      <c r="M1059" s="217"/>
      <c r="N1059" s="217"/>
      <c r="O1059" s="217"/>
      <c r="P1059" s="217"/>
      <c r="Q1059" s="217"/>
      <c r="R1059" s="217"/>
      <c r="S1059" s="217"/>
      <c r="T1059" s="217"/>
      <c r="U1059" s="217"/>
      <c r="V1059" s="217"/>
      <c r="W1059" s="217"/>
      <c r="X1059" s="217"/>
      <c r="Y1059" s="217"/>
      <c r="Z1059" s="217"/>
      <c r="AA1059" s="217"/>
      <c r="AB1059" s="217"/>
      <c r="AC1059" s="217"/>
      <c r="AD1059" s="217"/>
      <c r="AE1059" s="217"/>
      <c r="AF1059" s="217"/>
      <c r="AG1059" s="217"/>
    </row>
    <row r="1060" spans="1:33" s="37" customFormat="1" ht="15" hidden="1">
      <c r="A1060" s="217"/>
      <c r="B1060" s="217" t="e">
        <f>VLOOKUP(C1060,Companies[],3,FALSE)</f>
        <v>#N/A</v>
      </c>
      <c r="C1060" s="221"/>
      <c r="D1060" s="217"/>
      <c r="E1060" s="217"/>
      <c r="F1060" s="217"/>
      <c r="G1060" s="218"/>
      <c r="H1060" s="217"/>
      <c r="I1060" s="217"/>
      <c r="J1060" s="219"/>
      <c r="K1060" s="217"/>
      <c r="L1060" s="217"/>
      <c r="M1060" s="217"/>
      <c r="N1060" s="217"/>
      <c r="O1060" s="217"/>
      <c r="P1060" s="217"/>
      <c r="Q1060" s="217"/>
      <c r="R1060" s="217"/>
      <c r="S1060" s="217"/>
      <c r="T1060" s="217"/>
      <c r="U1060" s="217"/>
      <c r="V1060" s="217"/>
      <c r="W1060" s="217"/>
      <c r="X1060" s="217"/>
      <c r="Y1060" s="217"/>
      <c r="Z1060" s="217"/>
      <c r="AA1060" s="217"/>
      <c r="AB1060" s="217"/>
      <c r="AC1060" s="217"/>
      <c r="AD1060" s="217"/>
      <c r="AE1060" s="217"/>
      <c r="AF1060" s="217"/>
      <c r="AG1060" s="217"/>
    </row>
    <row r="1061" spans="1:33" s="37" customFormat="1" ht="15" hidden="1">
      <c r="A1061" s="217"/>
      <c r="B1061" s="217" t="e">
        <f>VLOOKUP(C1061,Companies[],3,FALSE)</f>
        <v>#N/A</v>
      </c>
      <c r="C1061" s="217"/>
      <c r="D1061" s="217"/>
      <c r="E1061" s="217"/>
      <c r="F1061" s="217"/>
      <c r="G1061" s="218"/>
      <c r="H1061" s="217"/>
      <c r="I1061" s="217"/>
      <c r="J1061" s="219"/>
      <c r="K1061" s="217"/>
      <c r="L1061" s="217"/>
      <c r="M1061" s="217"/>
      <c r="N1061" s="217"/>
      <c r="O1061" s="217"/>
      <c r="P1061" s="217"/>
      <c r="Q1061" s="217"/>
      <c r="R1061" s="217"/>
      <c r="S1061" s="217"/>
      <c r="T1061" s="217"/>
      <c r="U1061" s="217"/>
      <c r="V1061" s="217"/>
      <c r="W1061" s="217"/>
      <c r="X1061" s="217"/>
      <c r="Y1061" s="217"/>
      <c r="Z1061" s="217"/>
      <c r="AA1061" s="217"/>
      <c r="AB1061" s="217"/>
      <c r="AC1061" s="217"/>
      <c r="AD1061" s="217"/>
      <c r="AE1061" s="217"/>
      <c r="AF1061" s="217"/>
      <c r="AG1061" s="217"/>
    </row>
    <row r="1062" spans="1:33" s="37" customFormat="1" ht="15" hidden="1">
      <c r="A1062" s="217"/>
      <c r="B1062" s="217" t="e">
        <f>VLOOKUP(C1062,Companies[],3,FALSE)</f>
        <v>#N/A</v>
      </c>
      <c r="C1062" s="217"/>
      <c r="D1062" s="217"/>
      <c r="E1062" s="217"/>
      <c r="F1062" s="217"/>
      <c r="G1062" s="218"/>
      <c r="H1062" s="217"/>
      <c r="I1062" s="217"/>
      <c r="J1062" s="219"/>
      <c r="K1062" s="217"/>
      <c r="L1062" s="217"/>
      <c r="M1062" s="217"/>
      <c r="N1062" s="217"/>
      <c r="O1062" s="217"/>
      <c r="P1062" s="217"/>
      <c r="Q1062" s="217"/>
      <c r="R1062" s="217"/>
      <c r="S1062" s="217"/>
      <c r="T1062" s="217"/>
      <c r="U1062" s="217"/>
      <c r="V1062" s="217"/>
      <c r="W1062" s="217"/>
      <c r="X1062" s="217"/>
      <c r="Y1062" s="217"/>
      <c r="Z1062" s="217"/>
      <c r="AA1062" s="217"/>
      <c r="AB1062" s="217"/>
      <c r="AC1062" s="217"/>
      <c r="AD1062" s="217"/>
      <c r="AE1062" s="217"/>
      <c r="AF1062" s="217"/>
      <c r="AG1062" s="217"/>
    </row>
    <row r="1063" spans="1:33" s="37" customFormat="1" ht="15" hidden="1">
      <c r="A1063" s="217"/>
      <c r="B1063" s="165" t="str">
        <f>VLOOKUP(C1063,Companies[],3,FALSE)</f>
        <v>&lt;Use Legal Entity Identifier if available&gt;</v>
      </c>
      <c r="C1063" s="165" t="s">
        <v>306</v>
      </c>
      <c r="D1063" s="217"/>
      <c r="E1063" s="217"/>
      <c r="F1063" s="217"/>
      <c r="G1063" s="217"/>
      <c r="H1063" s="165"/>
      <c r="I1063" s="217"/>
      <c r="J1063" s="219"/>
      <c r="K1063" s="217"/>
      <c r="L1063" s="217"/>
      <c r="M1063" s="217"/>
      <c r="N1063" s="217"/>
      <c r="O1063" s="217"/>
      <c r="P1063" s="217"/>
      <c r="Q1063" s="217"/>
      <c r="R1063" s="217"/>
      <c r="S1063" s="217"/>
      <c r="T1063" s="217"/>
      <c r="U1063" s="217"/>
      <c r="V1063" s="217"/>
      <c r="W1063" s="217"/>
      <c r="X1063" s="217"/>
      <c r="Y1063" s="217"/>
      <c r="Z1063" s="217"/>
      <c r="AA1063" s="217"/>
      <c r="AB1063" s="217"/>
      <c r="AC1063" s="217"/>
      <c r="AD1063" s="217"/>
      <c r="AE1063" s="217"/>
      <c r="AF1063" s="217"/>
      <c r="AG1063" s="217"/>
    </row>
    <row r="1064" spans="1:33" s="37" customFormat="1" ht="15">
      <c r="A1064" s="217"/>
      <c r="B1064" s="217"/>
      <c r="C1064" s="217"/>
      <c r="D1064" s="217"/>
      <c r="E1064" s="217"/>
      <c r="F1064" s="217"/>
      <c r="G1064" s="218"/>
      <c r="H1064" s="217"/>
      <c r="I1064" s="217"/>
      <c r="J1064" s="217"/>
      <c r="K1064" s="217"/>
      <c r="L1064" s="217"/>
      <c r="M1064" s="217"/>
      <c r="N1064" s="217"/>
      <c r="O1064" s="217"/>
      <c r="P1064" s="217"/>
      <c r="Q1064" s="217"/>
      <c r="R1064" s="217"/>
      <c r="S1064" s="217"/>
      <c r="T1064" s="217"/>
      <c r="U1064" s="217"/>
      <c r="V1064" s="217"/>
      <c r="W1064" s="217"/>
      <c r="X1064" s="217"/>
      <c r="Y1064" s="217"/>
      <c r="Z1064" s="217"/>
      <c r="AA1064" s="217"/>
      <c r="AB1064" s="217"/>
      <c r="AC1064" s="217"/>
      <c r="AD1064" s="217"/>
      <c r="AE1064" s="217"/>
      <c r="AF1064" s="217"/>
      <c r="AG1064" s="217"/>
    </row>
    <row r="1065" spans="1:33" s="37" customFormat="1" ht="15">
      <c r="A1065" s="217"/>
      <c r="B1065" s="217"/>
      <c r="C1065" s="217"/>
      <c r="D1065" s="217"/>
      <c r="E1065" s="217"/>
      <c r="F1065" s="217"/>
      <c r="G1065" s="218"/>
      <c r="H1065" s="166" t="s">
        <v>635</v>
      </c>
      <c r="I1065" s="167"/>
      <c r="J1065" s="168">
        <f>SUMIF(Table10[Reporting currency],"USD",Table10[Revenue value])+(IFERROR(SUMIF(Table10[Reporting currency],"&lt;&gt;USD",Table10[Revenue value])/'Part 1 - About'!$E$45,0))</f>
        <v>644489131077.24023</v>
      </c>
      <c r="K1065" s="217"/>
      <c r="L1065" s="217"/>
      <c r="M1065" s="217"/>
      <c r="N1065" s="217"/>
      <c r="O1065" s="217"/>
      <c r="P1065" s="217"/>
      <c r="Q1065" s="217"/>
      <c r="R1065" s="217"/>
      <c r="S1065" s="217"/>
      <c r="T1065" s="217"/>
      <c r="U1065" s="217"/>
      <c r="V1065" s="217"/>
      <c r="W1065" s="217"/>
      <c r="X1065" s="217"/>
      <c r="Y1065" s="217"/>
      <c r="Z1065" s="217"/>
      <c r="AA1065" s="217"/>
      <c r="AB1065" s="217"/>
      <c r="AC1065" s="217"/>
      <c r="AD1065" s="217"/>
      <c r="AE1065" s="217"/>
      <c r="AF1065" s="217"/>
      <c r="AG1065" s="217"/>
    </row>
    <row r="1066" spans="1:33" s="37" customFormat="1" ht="15">
      <c r="A1066" s="217"/>
      <c r="B1066" s="217"/>
      <c r="C1066" s="217"/>
      <c r="D1066" s="217"/>
      <c r="E1066" s="217"/>
      <c r="F1066" s="217"/>
      <c r="G1066" s="218"/>
      <c r="H1066" s="212"/>
      <c r="I1066" s="212"/>
      <c r="J1066" s="213"/>
      <c r="K1066" s="217"/>
      <c r="L1066" s="217"/>
      <c r="M1066" s="217"/>
      <c r="N1066" s="217"/>
      <c r="O1066" s="217"/>
      <c r="P1066" s="217"/>
      <c r="Q1066" s="217"/>
      <c r="R1066" s="217"/>
      <c r="S1066" s="217"/>
      <c r="T1066" s="217"/>
      <c r="U1066" s="217"/>
      <c r="V1066" s="217"/>
      <c r="W1066" s="217"/>
      <c r="X1066" s="217"/>
      <c r="Y1066" s="217"/>
      <c r="Z1066" s="217"/>
      <c r="AA1066" s="217"/>
      <c r="AB1066" s="217"/>
      <c r="AC1066" s="217"/>
      <c r="AD1066" s="217"/>
      <c r="AE1066" s="217"/>
      <c r="AF1066" s="217"/>
      <c r="AG1066" s="217"/>
    </row>
    <row r="1067" spans="1:33" s="37" customFormat="1" ht="15.95">
      <c r="A1067" s="217"/>
      <c r="B1067" s="217"/>
      <c r="C1067" s="217"/>
      <c r="D1067" s="217"/>
      <c r="E1067" s="217"/>
      <c r="F1067" s="217"/>
      <c r="G1067" s="218"/>
      <c r="H1067" s="211" t="str">
        <f>"Total in "&amp;'Part 1 - About'!$E$44</f>
        <v>Total in IDR</v>
      </c>
      <c r="I1067" s="167"/>
      <c r="J1067" s="168">
        <f>IF('Part 1 - About'!$E$44="USD",0,SUMIF(Table10[Reporting currency],'Part 1 - About'!$E$44,Table10[Revenue value]))+(IFERROR(SUMIF(Table10[Reporting currency],"USD",Table10[Revenue value])*'Part 1 - About'!$E$45,0))</f>
        <v>69023438278123.102</v>
      </c>
      <c r="K1067" s="217"/>
      <c r="L1067" s="217"/>
      <c r="M1067" s="217"/>
      <c r="N1067" s="217"/>
      <c r="O1067" s="217"/>
      <c r="P1067" s="217"/>
      <c r="Q1067" s="217"/>
      <c r="R1067" s="217"/>
      <c r="S1067" s="217"/>
      <c r="T1067" s="217"/>
      <c r="U1067" s="217"/>
      <c r="V1067" s="217"/>
      <c r="W1067" s="217"/>
      <c r="X1067" s="217"/>
      <c r="Y1067" s="217"/>
      <c r="Z1067" s="217"/>
      <c r="AA1067" s="217"/>
      <c r="AB1067" s="217"/>
      <c r="AC1067" s="217"/>
      <c r="AD1067" s="217"/>
      <c r="AE1067" s="217"/>
      <c r="AF1067" s="217"/>
      <c r="AG1067" s="217"/>
    </row>
    <row r="1068" spans="1:33" s="37" customFormat="1" ht="15">
      <c r="A1068" s="217"/>
      <c r="B1068" s="217"/>
      <c r="C1068" s="217"/>
      <c r="D1068" s="217"/>
      <c r="E1068" s="217"/>
      <c r="F1068" s="217"/>
      <c r="G1068" s="217"/>
      <c r="H1068" s="217"/>
      <c r="I1068" s="217"/>
      <c r="J1068" s="217"/>
      <c r="K1068" s="217"/>
      <c r="L1068" s="217"/>
      <c r="M1068" s="217"/>
      <c r="N1068" s="217"/>
      <c r="O1068" s="217"/>
      <c r="P1068" s="217"/>
      <c r="Q1068" s="217"/>
      <c r="R1068" s="217"/>
      <c r="S1068" s="217"/>
      <c r="T1068" s="217"/>
      <c r="U1068" s="217"/>
      <c r="V1068" s="217"/>
      <c r="W1068" s="217"/>
      <c r="X1068" s="217"/>
      <c r="Y1068" s="217"/>
      <c r="Z1068" s="217"/>
      <c r="AA1068" s="217"/>
      <c r="AB1068" s="217"/>
      <c r="AC1068" s="217"/>
      <c r="AD1068" s="217"/>
      <c r="AE1068" s="217"/>
      <c r="AF1068" s="217"/>
      <c r="AG1068" s="217"/>
    </row>
    <row r="1069" spans="1:33" ht="23.25" customHeight="1">
      <c r="C1069" s="318" t="s">
        <v>636</v>
      </c>
      <c r="D1069" s="318"/>
      <c r="E1069" s="318"/>
      <c r="F1069" s="318"/>
      <c r="G1069" s="318"/>
      <c r="H1069" s="318"/>
      <c r="I1069" s="318"/>
      <c r="J1069" s="318"/>
      <c r="K1069" s="318"/>
      <c r="L1069" s="318"/>
      <c r="M1069" s="318"/>
      <c r="N1069" s="318"/>
    </row>
    <row r="1070" spans="1:33" s="37" customFormat="1" ht="15">
      <c r="A1070" s="217"/>
      <c r="B1070" s="217"/>
      <c r="C1070" s="317" t="s">
        <v>637</v>
      </c>
      <c r="D1070" s="317"/>
      <c r="E1070" s="317"/>
      <c r="F1070" s="317"/>
      <c r="G1070" s="317"/>
      <c r="H1070" s="317"/>
      <c r="I1070" s="317"/>
      <c r="J1070" s="317"/>
      <c r="K1070" s="317"/>
      <c r="L1070" s="317"/>
      <c r="M1070" s="317"/>
      <c r="N1070" s="317"/>
      <c r="O1070" s="217"/>
      <c r="P1070" s="217"/>
      <c r="Q1070" s="217"/>
      <c r="R1070" s="217"/>
      <c r="S1070" s="217"/>
      <c r="T1070" s="217"/>
      <c r="U1070" s="217"/>
      <c r="V1070" s="217"/>
      <c r="W1070" s="217"/>
      <c r="X1070" s="217"/>
      <c r="Y1070" s="217"/>
      <c r="Z1070" s="217"/>
      <c r="AA1070" s="217"/>
      <c r="AB1070" s="217"/>
      <c r="AC1070" s="217"/>
      <c r="AD1070" s="217"/>
      <c r="AE1070" s="217"/>
      <c r="AF1070" s="217"/>
      <c r="AG1070" s="217"/>
    </row>
    <row r="1071" spans="1:33" s="37" customFormat="1" ht="15">
      <c r="A1071" s="217"/>
      <c r="B1071" s="217"/>
      <c r="C1071" s="317"/>
      <c r="D1071" s="317"/>
      <c r="E1071" s="317"/>
      <c r="F1071" s="317"/>
      <c r="G1071" s="317"/>
      <c r="H1071" s="317"/>
      <c r="I1071" s="317"/>
      <c r="J1071" s="317"/>
      <c r="K1071" s="317"/>
      <c r="L1071" s="317"/>
      <c r="M1071" s="317"/>
      <c r="N1071" s="317"/>
      <c r="O1071" s="217"/>
      <c r="P1071" s="217"/>
      <c r="Q1071" s="217"/>
      <c r="R1071" s="217"/>
      <c r="S1071" s="217"/>
      <c r="T1071" s="217"/>
      <c r="U1071" s="217"/>
      <c r="V1071" s="217"/>
      <c r="W1071" s="217"/>
      <c r="X1071" s="217"/>
      <c r="Y1071" s="217"/>
      <c r="Z1071" s="217"/>
      <c r="AA1071" s="217"/>
      <c r="AB1071" s="217"/>
      <c r="AC1071" s="217"/>
      <c r="AD1071" s="217"/>
      <c r="AE1071" s="217"/>
      <c r="AF1071" s="217"/>
      <c r="AG1071" s="217"/>
    </row>
    <row r="1072" spans="1:33" s="37" customFormat="1" ht="15">
      <c r="A1072" s="217"/>
      <c r="B1072" s="217"/>
      <c r="C1072" s="317" t="s">
        <v>638</v>
      </c>
      <c r="D1072" s="317"/>
      <c r="E1072" s="317"/>
      <c r="F1072" s="317"/>
      <c r="G1072" s="317"/>
      <c r="H1072" s="317"/>
      <c r="I1072" s="317"/>
      <c r="J1072" s="317"/>
      <c r="K1072" s="317"/>
      <c r="L1072" s="317"/>
      <c r="M1072" s="317"/>
      <c r="N1072" s="317"/>
      <c r="O1072" s="217"/>
      <c r="P1072" s="217"/>
      <c r="Q1072" s="217"/>
      <c r="R1072" s="217"/>
      <c r="S1072" s="217"/>
      <c r="T1072" s="217"/>
      <c r="U1072" s="217"/>
      <c r="V1072" s="217"/>
      <c r="W1072" s="217"/>
      <c r="X1072" s="217"/>
      <c r="Y1072" s="217"/>
      <c r="Z1072" s="217"/>
      <c r="AA1072" s="217"/>
      <c r="AB1072" s="217"/>
      <c r="AC1072" s="217"/>
      <c r="AD1072" s="217"/>
      <c r="AE1072" s="217"/>
      <c r="AF1072" s="217"/>
      <c r="AG1072" s="217"/>
    </row>
    <row r="1073" spans="1:33" s="37" customFormat="1" ht="15">
      <c r="A1073" s="217"/>
      <c r="B1073" s="217"/>
      <c r="C1073" s="317" t="s">
        <v>640</v>
      </c>
      <c r="D1073" s="317"/>
      <c r="E1073" s="317"/>
      <c r="F1073" s="317"/>
      <c r="G1073" s="317"/>
      <c r="H1073" s="317"/>
      <c r="I1073" s="317"/>
      <c r="J1073" s="317"/>
      <c r="K1073" s="317"/>
      <c r="L1073" s="317"/>
      <c r="M1073" s="317"/>
      <c r="N1073" s="317"/>
      <c r="O1073" s="217"/>
      <c r="P1073" s="217"/>
      <c r="Q1073" s="217"/>
      <c r="R1073" s="217"/>
      <c r="S1073" s="217"/>
      <c r="T1073" s="217"/>
      <c r="U1073" s="217"/>
      <c r="V1073" s="217"/>
      <c r="W1073" s="217"/>
      <c r="X1073" s="217"/>
      <c r="Y1073" s="217"/>
      <c r="Z1073" s="217"/>
      <c r="AA1073" s="217"/>
      <c r="AB1073" s="217"/>
      <c r="AC1073" s="217"/>
      <c r="AD1073" s="217"/>
      <c r="AE1073" s="217"/>
      <c r="AF1073" s="217"/>
      <c r="AG1073" s="217"/>
    </row>
    <row r="1074" spans="1:33" s="37" customFormat="1" ht="15">
      <c r="A1074" s="217"/>
      <c r="B1074" s="217"/>
      <c r="C1074" s="317" t="s">
        <v>646</v>
      </c>
      <c r="D1074" s="317"/>
      <c r="E1074" s="317"/>
      <c r="F1074" s="317"/>
      <c r="G1074" s="317"/>
      <c r="H1074" s="317"/>
      <c r="I1074" s="317"/>
      <c r="J1074" s="317"/>
      <c r="K1074" s="317"/>
      <c r="L1074" s="317"/>
      <c r="M1074" s="317"/>
      <c r="N1074" s="317"/>
      <c r="O1074" s="217"/>
      <c r="P1074" s="217"/>
      <c r="Q1074" s="217"/>
      <c r="R1074" s="217"/>
      <c r="S1074" s="217"/>
      <c r="T1074" s="217"/>
      <c r="U1074" s="217"/>
      <c r="V1074" s="217"/>
      <c r="W1074" s="217"/>
      <c r="X1074" s="217"/>
      <c r="Y1074" s="217"/>
      <c r="Z1074" s="217"/>
      <c r="AA1074" s="217"/>
      <c r="AB1074" s="217"/>
      <c r="AC1074" s="217"/>
      <c r="AD1074" s="217"/>
      <c r="AE1074" s="217"/>
      <c r="AF1074" s="217"/>
      <c r="AG1074" s="217"/>
    </row>
    <row r="1075" spans="1:33" s="37" customFormat="1" ht="15">
      <c r="A1075" s="217"/>
      <c r="B1075" s="217"/>
      <c r="C1075" s="317" t="s">
        <v>648</v>
      </c>
      <c r="D1075" s="317"/>
      <c r="E1075" s="317"/>
      <c r="F1075" s="317"/>
      <c r="G1075" s="317"/>
      <c r="H1075" s="317"/>
      <c r="I1075" s="317"/>
      <c r="J1075" s="317"/>
      <c r="K1075" s="317"/>
      <c r="L1075" s="317"/>
      <c r="M1075" s="317"/>
      <c r="N1075" s="317"/>
      <c r="O1075" s="217"/>
      <c r="P1075" s="217"/>
      <c r="Q1075" s="217"/>
      <c r="R1075" s="217"/>
      <c r="S1075" s="217"/>
      <c r="T1075" s="217"/>
      <c r="U1075" s="217"/>
      <c r="V1075" s="217"/>
      <c r="W1075" s="217"/>
      <c r="X1075" s="217"/>
      <c r="Y1075" s="217"/>
      <c r="Z1075" s="217"/>
      <c r="AA1075" s="217"/>
      <c r="AB1075" s="217"/>
      <c r="AC1075" s="217"/>
      <c r="AD1075" s="217"/>
      <c r="AE1075" s="217"/>
      <c r="AF1075" s="217"/>
      <c r="AG1075" s="217"/>
    </row>
    <row r="1076" spans="1:33" s="37" customFormat="1" ht="15">
      <c r="A1076" s="217"/>
      <c r="B1076" s="217"/>
      <c r="C1076" s="317" t="s">
        <v>649</v>
      </c>
      <c r="D1076" s="317"/>
      <c r="E1076" s="317"/>
      <c r="F1076" s="317"/>
      <c r="G1076" s="317"/>
      <c r="H1076" s="317"/>
      <c r="I1076" s="317"/>
      <c r="J1076" s="317"/>
      <c r="K1076" s="317"/>
      <c r="L1076" s="317"/>
      <c r="M1076" s="317"/>
      <c r="N1076" s="317"/>
      <c r="O1076" s="217"/>
      <c r="P1076" s="217"/>
      <c r="Q1076" s="217"/>
      <c r="R1076" s="217"/>
      <c r="S1076" s="217"/>
      <c r="T1076" s="217"/>
      <c r="U1076" s="217"/>
      <c r="V1076" s="217"/>
      <c r="W1076" s="217"/>
      <c r="X1076" s="217"/>
      <c r="Y1076" s="217"/>
      <c r="Z1076" s="217"/>
      <c r="AA1076" s="217"/>
      <c r="AB1076" s="217"/>
      <c r="AC1076" s="217"/>
      <c r="AD1076" s="217"/>
      <c r="AE1076" s="217"/>
      <c r="AF1076" s="217"/>
      <c r="AG1076" s="217"/>
    </row>
    <row r="1077" spans="1:33" s="37" customFormat="1" ht="15">
      <c r="A1077" s="217"/>
      <c r="B1077" s="217"/>
      <c r="C1077" s="317"/>
      <c r="D1077" s="317"/>
      <c r="E1077" s="317"/>
      <c r="F1077" s="317"/>
      <c r="G1077" s="317"/>
      <c r="H1077" s="317"/>
      <c r="I1077" s="317"/>
      <c r="J1077" s="317"/>
      <c r="K1077" s="317"/>
      <c r="L1077" s="317"/>
      <c r="M1077" s="317"/>
      <c r="N1077" s="317"/>
      <c r="O1077" s="217"/>
      <c r="P1077" s="217"/>
      <c r="Q1077" s="217"/>
      <c r="R1077" s="217"/>
      <c r="S1077" s="217"/>
      <c r="T1077" s="217"/>
      <c r="U1077" s="217"/>
      <c r="V1077" s="217"/>
      <c r="W1077" s="217"/>
      <c r="X1077" s="217"/>
      <c r="Y1077" s="217"/>
      <c r="Z1077" s="217"/>
      <c r="AA1077" s="217"/>
      <c r="AB1077" s="217"/>
      <c r="AC1077" s="217"/>
      <c r="AD1077" s="217"/>
      <c r="AE1077" s="217"/>
      <c r="AF1077" s="217"/>
      <c r="AG1077" s="217"/>
    </row>
    <row r="1078" spans="1:33" s="37" customFormat="1" ht="16.5" customHeight="1">
      <c r="A1078" s="217"/>
      <c r="B1078" s="217"/>
      <c r="C1078" s="314"/>
      <c r="D1078" s="314"/>
      <c r="E1078" s="314"/>
      <c r="F1078" s="314"/>
      <c r="G1078" s="314"/>
      <c r="H1078" s="314"/>
      <c r="I1078" s="314"/>
      <c r="J1078" s="314"/>
      <c r="K1078" s="314"/>
      <c r="L1078" s="314"/>
      <c r="M1078" s="314"/>
      <c r="N1078" s="314"/>
      <c r="O1078" s="217"/>
      <c r="P1078" s="217"/>
      <c r="Q1078" s="217"/>
      <c r="R1078" s="217"/>
      <c r="S1078" s="217"/>
      <c r="T1078" s="217"/>
      <c r="U1078" s="217"/>
      <c r="V1078" s="217"/>
      <c r="W1078" s="217"/>
      <c r="X1078" s="217"/>
      <c r="Y1078" s="217"/>
      <c r="Z1078" s="217"/>
      <c r="AA1078" s="217"/>
      <c r="AB1078" s="217"/>
      <c r="AC1078" s="217"/>
      <c r="AD1078" s="217"/>
      <c r="AE1078" s="217"/>
      <c r="AF1078" s="217"/>
      <c r="AG1078" s="217"/>
    </row>
    <row r="1079" spans="1:33" s="37" customFormat="1" ht="15">
      <c r="A1079" s="217"/>
      <c r="B1079" s="217"/>
      <c r="C1079" s="307"/>
      <c r="D1079" s="307"/>
      <c r="E1079" s="307"/>
      <c r="F1079" s="307"/>
      <c r="G1079" s="307"/>
      <c r="H1079" s="307"/>
      <c r="I1079" s="307"/>
      <c r="J1079" s="307"/>
      <c r="K1079" s="307"/>
      <c r="L1079" s="307"/>
      <c r="M1079" s="307"/>
      <c r="N1079" s="307"/>
      <c r="O1079" s="217"/>
      <c r="P1079" s="217"/>
      <c r="Q1079" s="217"/>
      <c r="R1079" s="217"/>
      <c r="S1079" s="217"/>
      <c r="T1079" s="217"/>
      <c r="U1079" s="217"/>
      <c r="V1079" s="217"/>
      <c r="W1079" s="217"/>
      <c r="X1079" s="217"/>
      <c r="Y1079" s="217"/>
      <c r="Z1079" s="217"/>
      <c r="AA1079" s="217"/>
      <c r="AB1079" s="217"/>
      <c r="AC1079" s="217"/>
      <c r="AD1079" s="217"/>
      <c r="AE1079" s="217"/>
      <c r="AF1079" s="217"/>
      <c r="AG1079" s="217"/>
    </row>
    <row r="1080" spans="1:33" s="37" customFormat="1" ht="15">
      <c r="A1080" s="217"/>
      <c r="B1080" s="217"/>
      <c r="C1080" s="287" t="s">
        <v>33</v>
      </c>
      <c r="D1080" s="288"/>
      <c r="E1080" s="288"/>
      <c r="F1080" s="288"/>
      <c r="G1080" s="288"/>
      <c r="H1080" s="288"/>
      <c r="I1080" s="288"/>
      <c r="J1080" s="288"/>
      <c r="K1080" s="288"/>
      <c r="L1080" s="288"/>
      <c r="M1080" s="288"/>
      <c r="N1080" s="288"/>
      <c r="O1080" s="217"/>
      <c r="P1080" s="217"/>
      <c r="Q1080" s="217"/>
      <c r="R1080" s="217"/>
      <c r="S1080" s="217"/>
      <c r="T1080" s="217"/>
      <c r="U1080" s="217"/>
      <c r="V1080" s="217"/>
      <c r="W1080" s="217"/>
      <c r="X1080" s="217"/>
      <c r="Y1080" s="217"/>
      <c r="Z1080" s="217"/>
      <c r="AA1080" s="217"/>
      <c r="AB1080" s="217"/>
      <c r="AC1080" s="217"/>
      <c r="AD1080" s="217"/>
      <c r="AE1080" s="217"/>
      <c r="AF1080" s="217"/>
      <c r="AG1080" s="217"/>
    </row>
    <row r="1081" spans="1:33" s="37" customFormat="1" ht="15">
      <c r="A1081" s="217"/>
      <c r="B1081" s="217"/>
      <c r="C1081" s="289" t="s">
        <v>34</v>
      </c>
      <c r="D1081" s="290"/>
      <c r="E1081" s="290"/>
      <c r="F1081" s="290"/>
      <c r="G1081" s="290"/>
      <c r="H1081" s="290"/>
      <c r="I1081" s="290"/>
      <c r="J1081" s="290"/>
      <c r="K1081" s="290"/>
      <c r="L1081" s="290"/>
      <c r="M1081" s="290"/>
      <c r="N1081" s="290"/>
      <c r="O1081" s="217"/>
      <c r="P1081" s="217"/>
      <c r="Q1081" s="217"/>
      <c r="R1081" s="217"/>
      <c r="S1081" s="217"/>
      <c r="T1081" s="217"/>
      <c r="U1081" s="217"/>
      <c r="V1081" s="217"/>
      <c r="W1081" s="217"/>
      <c r="X1081" s="217"/>
      <c r="Y1081" s="217"/>
      <c r="Z1081" s="217"/>
      <c r="AA1081" s="217"/>
      <c r="AB1081" s="217"/>
      <c r="AC1081" s="217"/>
      <c r="AD1081" s="217"/>
      <c r="AE1081" s="217"/>
      <c r="AF1081" s="217"/>
      <c r="AG1081" s="217"/>
    </row>
    <row r="1082" spans="1:33" s="37" customFormat="1" ht="15">
      <c r="A1082" s="217"/>
      <c r="B1082" s="217"/>
      <c r="C1082" s="308"/>
      <c r="D1082" s="308"/>
      <c r="E1082" s="308"/>
      <c r="F1082" s="308"/>
      <c r="G1082" s="308"/>
      <c r="H1082" s="308"/>
      <c r="I1082" s="308"/>
      <c r="J1082" s="308"/>
      <c r="K1082" s="308"/>
      <c r="L1082" s="308"/>
      <c r="M1082" s="308"/>
      <c r="N1082" s="308"/>
      <c r="O1082" s="217"/>
      <c r="P1082" s="217"/>
      <c r="Q1082" s="217"/>
      <c r="R1082" s="217"/>
      <c r="S1082" s="217"/>
      <c r="T1082" s="217"/>
      <c r="U1082" s="217"/>
      <c r="V1082" s="217"/>
      <c r="W1082" s="217"/>
      <c r="X1082" s="217"/>
      <c r="Y1082" s="217"/>
      <c r="Z1082" s="217"/>
      <c r="AA1082" s="217"/>
      <c r="AB1082" s="217"/>
      <c r="AC1082" s="217"/>
      <c r="AD1082" s="217"/>
      <c r="AE1082" s="217"/>
      <c r="AF1082" s="217"/>
      <c r="AG1082" s="217"/>
    </row>
    <row r="1083" spans="1:33" s="37" customFormat="1" ht="15">
      <c r="A1083" s="217"/>
      <c r="B1083" s="217"/>
      <c r="C1083" s="277" t="s">
        <v>35</v>
      </c>
      <c r="D1083" s="277"/>
      <c r="E1083" s="277"/>
      <c r="F1083" s="277"/>
      <c r="G1083" s="277"/>
      <c r="H1083" s="277"/>
      <c r="I1083" s="277"/>
      <c r="J1083" s="277"/>
      <c r="K1083" s="277"/>
      <c r="L1083" s="277"/>
      <c r="M1083" s="277"/>
      <c r="N1083" s="277"/>
      <c r="O1083" s="217"/>
      <c r="P1083" s="217"/>
      <c r="Q1083" s="217"/>
      <c r="R1083" s="217"/>
      <c r="S1083" s="217"/>
      <c r="T1083" s="217"/>
      <c r="U1083" s="217"/>
      <c r="V1083" s="217"/>
      <c r="W1083" s="217"/>
      <c r="X1083" s="217"/>
      <c r="Y1083" s="217"/>
      <c r="Z1083" s="217"/>
      <c r="AA1083" s="217"/>
      <c r="AB1083" s="217"/>
      <c r="AC1083" s="217"/>
      <c r="AD1083" s="217"/>
      <c r="AE1083" s="217"/>
      <c r="AF1083" s="217"/>
      <c r="AG1083" s="217"/>
    </row>
    <row r="1084" spans="1:33" s="37" customFormat="1" ht="15.75" customHeight="1">
      <c r="A1084" s="217"/>
      <c r="B1084" s="217"/>
      <c r="C1084" s="266" t="s">
        <v>36</v>
      </c>
      <c r="D1084" s="266"/>
      <c r="E1084" s="266"/>
      <c r="F1084" s="266"/>
      <c r="G1084" s="266"/>
      <c r="H1084" s="266"/>
      <c r="I1084" s="266"/>
      <c r="J1084" s="266"/>
      <c r="K1084" s="266"/>
      <c r="L1084" s="266"/>
      <c r="M1084" s="266"/>
      <c r="N1084" s="266"/>
      <c r="O1084" s="217"/>
      <c r="P1084" s="217"/>
      <c r="Q1084" s="217"/>
      <c r="R1084" s="217"/>
      <c r="S1084" s="217"/>
      <c r="T1084" s="217"/>
      <c r="U1084" s="217"/>
      <c r="V1084" s="217"/>
      <c r="W1084" s="217"/>
      <c r="X1084" s="217"/>
      <c r="Y1084" s="217"/>
      <c r="Z1084" s="217"/>
      <c r="AA1084" s="217"/>
      <c r="AB1084" s="217"/>
      <c r="AC1084" s="217"/>
      <c r="AD1084" s="217"/>
      <c r="AE1084" s="217"/>
      <c r="AF1084" s="217"/>
      <c r="AG1084" s="217"/>
    </row>
    <row r="1085" spans="1:33" s="37" customFormat="1" ht="15">
      <c r="A1085" s="217"/>
      <c r="B1085" s="217"/>
      <c r="C1085" s="277" t="s">
        <v>38</v>
      </c>
      <c r="D1085" s="277"/>
      <c r="E1085" s="277"/>
      <c r="F1085" s="277"/>
      <c r="G1085" s="277"/>
      <c r="H1085" s="277"/>
      <c r="I1085" s="277"/>
      <c r="J1085" s="277"/>
      <c r="K1085" s="277"/>
      <c r="L1085" s="277"/>
      <c r="M1085" s="277"/>
      <c r="N1085" s="277"/>
      <c r="O1085" s="217"/>
      <c r="P1085" s="217"/>
      <c r="Q1085" s="217"/>
      <c r="R1085" s="217"/>
      <c r="S1085" s="217"/>
      <c r="T1085" s="217"/>
      <c r="U1085" s="217"/>
      <c r="V1085" s="217"/>
      <c r="W1085" s="217"/>
      <c r="X1085" s="217"/>
      <c r="Y1085" s="217"/>
      <c r="Z1085" s="217"/>
      <c r="AA1085" s="217"/>
      <c r="AB1085" s="217"/>
      <c r="AC1085" s="217"/>
      <c r="AD1085" s="217"/>
      <c r="AE1085" s="217"/>
      <c r="AF1085" s="217"/>
      <c r="AG1085" s="217"/>
    </row>
    <row r="1088" spans="1:33">
      <c r="J1088" s="214"/>
    </row>
    <row r="1089" spans="10:11">
      <c r="J1089" s="214"/>
      <c r="K1089" s="215"/>
    </row>
    <row r="1091" spans="10:11">
      <c r="K1091" s="215"/>
    </row>
  </sheetData>
  <protectedRanges>
    <protectedRange algorithmName="SHA-512" hashValue="19r0bVvPR7yZA0UiYij7Tv1CBk3noIABvFePbLhCJ4nk3L6A+Fy+RdPPS3STf+a52x4pG2PQK4FAkXK9epnlIA==" saltValue="gQC4yrLvnbJqxYZ0KSEoZA==" spinCount="100000" sqref="F1064:H1066 F1067:G1067 B1005:B1063 A536:D536 C1005:D1067 H15:H1063 B15:D461 A468:C535 B462:C467 D462:D535 A537:C538 B539:C641 D537:D641 B642:D1004" name="Government revenues_1"/>
    <protectedRange algorithmName="SHA-512" hashValue="19r0bVvPR7yZA0UiYij7Tv1CBk3noIABvFePbLhCJ4nk3L6A+Fy+RdPPS3STf+a52x4pG2PQK4FAkXK9epnlIA==" saltValue="gQC4yrLvnbJqxYZ0KSEoZA==" spinCount="100000" sqref="I1065:I1067 I15:I1062" name="Government revenues_2"/>
  </protectedRanges>
  <mergeCells count="28">
    <mergeCell ref="C7:N7"/>
    <mergeCell ref="C8:N8"/>
    <mergeCell ref="C9:N9"/>
    <mergeCell ref="C1076:N1076"/>
    <mergeCell ref="C1077:N1077"/>
    <mergeCell ref="C10:N10"/>
    <mergeCell ref="C11:N11"/>
    <mergeCell ref="C1069:N1069"/>
    <mergeCell ref="C1070:N1070"/>
    <mergeCell ref="C1071:N1071"/>
    <mergeCell ref="C1072:N1072"/>
    <mergeCell ref="C1073:N1073"/>
    <mergeCell ref="C1074:N1074"/>
    <mergeCell ref="C1075:N1075"/>
    <mergeCell ref="C2:N2"/>
    <mergeCell ref="C3:N3"/>
    <mergeCell ref="C4:N4"/>
    <mergeCell ref="C5:N5"/>
    <mergeCell ref="C6:N6"/>
    <mergeCell ref="C1085:N1085"/>
    <mergeCell ref="B13:N13"/>
    <mergeCell ref="C1079:N1079"/>
    <mergeCell ref="C1080:N1080"/>
    <mergeCell ref="C1081:N1081"/>
    <mergeCell ref="C1082:N1082"/>
    <mergeCell ref="C1083:N1083"/>
    <mergeCell ref="C1084:N1084"/>
    <mergeCell ref="C1078:N1078"/>
  </mergeCells>
  <dataValidations xWindow="1133" yWindow="562" count="13">
    <dataValidation type="textLength" allowBlank="1" showInputMessage="1" showErrorMessage="1" errorTitle="Please do not edit these cells" error="Please do not edit these cells" sqref="C1069:N1070" xr:uid="{5BD11D2E-7C8F-496F-A0AD-C865F4EBDE8D}">
      <formula1>10000</formula1>
      <formula2>50000</formula2>
    </dataValidation>
    <dataValidation type="textLength" allowBlank="1" showInputMessage="1" showErrorMessage="1" sqref="B1:O14 O1069:O1085 B1078:N1085 B1064:G1068 K1064:O1068 J1064:J1066 H1064:I1064 H1066:I1066 H1068:J1068 A1:A467 A539:A1085" xr:uid="{FA9D5B36-9236-43A9-B346-F91F9A7BA7B2}">
      <formula1>9999999</formula1>
      <formula2>99999999</formula2>
    </dataValidation>
    <dataValidation type="whole" allowBlank="1" showInputMessage="1" showErrorMessage="1" sqref="H1065:I1065 H1067:I1067" xr:uid="{5B7817A7-11FB-42D9-9460-F44DC212A83E}">
      <formula1>1</formula1>
      <formula2>2</formula2>
    </dataValidation>
    <dataValidation type="list" allowBlank="1" showInputMessage="1" showErrorMessage="1" sqref="C42:C169 C202:C204 D15:D1063" xr:uid="{3D63B995-AC0B-4208-BD62-9C408DE48CDF}">
      <formula1>Government_entities_list</formula1>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460:K460 J15:J459 K461:K538 K898:K902 K897:L897 J907:K907 J461:J906 J908:J1063" xr:uid="{FE01652F-8EB5-4B64-AB8F-A52C0CC80CED}">
      <formula1>0.1</formula1>
      <formula2>0.2</formula2>
    </dataValidation>
    <dataValidation type="list" allowBlank="1" showInputMessage="1" showErrorMessage="1" sqref="K539:K896 K903:K906 K15:K459 K908:K1063 F15:G1063" xr:uid="{6330F492-8F41-4B18-8338-9C60C4BF1F85}">
      <formula1>Simple_options_list</formula1>
    </dataValidation>
    <dataValidation type="decimal" operator="notBetween" allowBlank="1" showInputMessage="1" showErrorMessage="1" errorTitle="Number" error="Please only input numbers in this cell" promptTitle="In-kind volume" prompt="Please input the in-kind volume for the revenue stream if applicable." sqref="L15:L896 L898:L1063" xr:uid="{645E0D20-6279-4C3E-A19C-F3A7886D2D5E}">
      <formula1>0.1</formula1>
      <formula2>0.2</formula2>
    </dataValidation>
    <dataValidation type="list" showInputMessage="1" showErrorMessage="1" sqref="C15:C1063" xr:uid="{BC71062D-446F-42A4-BE9D-DD9B026D011F}">
      <formula1>Companies_list</formula1>
    </dataValidation>
    <dataValidation type="list" allowBlank="1" showInputMessage="1" showErrorMessage="1" sqref="I15:I1062" xr:uid="{D122FD09-F6C9-4F3D-A48A-BB98A1F564D3}">
      <formula1>Currency_code_list</formula1>
    </dataValidation>
    <dataValidation type="list" allowBlank="1" showInputMessage="1" showErrorMessage="1" sqref="B15:B1063" xr:uid="{2BF32111-BE6B-4DF0-BCF7-817B9CC3189C}">
      <formula1>Sector_list</formula1>
    </dataValidation>
    <dataValidation type="list" showInputMessage="1" showErrorMessage="1" sqref="H15:H1063" xr:uid="{A6114BF9-8164-40A8-BE5B-291A21E8C59E}">
      <formula1>Projectname</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M1063" xr:uid="{F8CA824B-C2B6-41DA-B529-F048E26CDA85}">
      <formula1>"&lt;Select unit&gt;,Sm3,Sm3 o.e.,Barrels,Tonnes,oz,carats,Scf"</formula1>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1063" xr:uid="{869125D6-CA61-4F7B-AB37-BA3A25D777C0}">
      <formula1>Revenue_stream_list</formula1>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1081:G1081" r:id="rId3" display="Give us your feedback or report a conflict in the data! Write to us at  data@eiti.org" xr:uid="{72442048-902D-4FAE-8A16-3DE60997178A}"/>
    <hyperlink ref="C1080:G1080" r:id="rId4" display="For the latest version of Summary data templates, see  https://eiti.org/summary-data-template" xr:uid="{6CB1C6BB-D004-4D7E-B9D6-5D98569F2D9E}"/>
  </hyperlinks>
  <pageMargins left="0.7" right="0.7" top="0.75" bottom="0.75" header="0.3" footer="0.3"/>
  <pageSetup paperSize="9"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G58" zoomScale="75" zoomScaleNormal="75" workbookViewId="0">
      <selection activeCell="N66" sqref="N66"/>
    </sheetView>
  </sheetViews>
  <sheetFormatPr defaultColWidth="9.140625" defaultRowHeight="14.1"/>
  <cols>
    <col min="1" max="1" width="38.85546875" bestFit="1" customWidth="1"/>
    <col min="2" max="3" width="17.5703125" customWidth="1"/>
    <col min="4" max="7" width="26.42578125" customWidth="1"/>
    <col min="9" max="9" width="24.42578125" customWidth="1"/>
    <col min="10" max="10" width="28.5703125" customWidth="1"/>
    <col min="11" max="11" width="20.42578125" bestFit="1" customWidth="1"/>
    <col min="14" max="14" width="17.42578125" customWidth="1"/>
    <col min="15" max="15" width="23.42578125" customWidth="1"/>
    <col min="16" max="16" width="13.5703125" customWidth="1"/>
    <col min="19" max="19" width="15.85546875" customWidth="1"/>
    <col min="20" max="20" width="10.85546875" customWidth="1"/>
    <col min="27" max="27" width="10.42578125" customWidth="1"/>
    <col min="29" max="29" width="15.5703125" customWidth="1"/>
    <col min="31" max="31" width="16" customWidth="1"/>
  </cols>
  <sheetData>
    <row r="1" spans="1:31">
      <c r="A1" s="1" t="s">
        <v>671</v>
      </c>
      <c r="I1" s="1" t="s">
        <v>672</v>
      </c>
      <c r="K1" s="1" t="s">
        <v>673</v>
      </c>
      <c r="N1" s="1" t="s">
        <v>674</v>
      </c>
      <c r="S1" s="1" t="s">
        <v>675</v>
      </c>
      <c r="AA1" s="1" t="s">
        <v>676</v>
      </c>
      <c r="AC1" s="1" t="s">
        <v>677</v>
      </c>
      <c r="AE1" s="1" t="s">
        <v>678</v>
      </c>
    </row>
    <row r="2" spans="1:31" ht="14.45">
      <c r="A2" s="1" t="s">
        <v>679</v>
      </c>
      <c r="B2" s="1" t="s">
        <v>680</v>
      </c>
      <c r="C2" s="1" t="s">
        <v>53</v>
      </c>
      <c r="D2" s="1" t="s">
        <v>681</v>
      </c>
      <c r="E2" s="1" t="s">
        <v>682</v>
      </c>
      <c r="F2" s="1" t="s">
        <v>683</v>
      </c>
      <c r="G2" s="1" t="s">
        <v>572</v>
      </c>
      <c r="I2" t="s">
        <v>684</v>
      </c>
      <c r="K2" t="s">
        <v>684</v>
      </c>
      <c r="N2" s="4" t="s">
        <v>685</v>
      </c>
      <c r="O2" s="4" t="s">
        <v>686</v>
      </c>
      <c r="P2" s="4" t="s">
        <v>687</v>
      </c>
      <c r="S2" s="1" t="s">
        <v>688</v>
      </c>
      <c r="T2" s="1" t="s">
        <v>689</v>
      </c>
      <c r="U2" s="1" t="s">
        <v>690</v>
      </c>
      <c r="V2" s="1" t="s">
        <v>587</v>
      </c>
      <c r="W2" s="1" t="s">
        <v>588</v>
      </c>
      <c r="X2" s="1" t="s">
        <v>589</v>
      </c>
      <c r="Y2" s="1" t="s">
        <v>590</v>
      </c>
      <c r="AA2" s="1" t="s">
        <v>691</v>
      </c>
      <c r="AC2" t="s">
        <v>692</v>
      </c>
      <c r="AE2" t="s">
        <v>307</v>
      </c>
    </row>
    <row r="3" spans="1:31">
      <c r="A3" t="s">
        <v>693</v>
      </c>
      <c r="B3" t="s">
        <v>694</v>
      </c>
      <c r="C3" t="s">
        <v>695</v>
      </c>
      <c r="D3" t="s">
        <v>696</v>
      </c>
      <c r="E3" t="s">
        <v>185</v>
      </c>
      <c r="F3">
        <v>840</v>
      </c>
      <c r="G3" t="s">
        <v>697</v>
      </c>
      <c r="I3" t="s">
        <v>698</v>
      </c>
      <c r="K3" s="6" t="s">
        <v>239</v>
      </c>
      <c r="N3" s="5" t="s">
        <v>699</v>
      </c>
      <c r="O3" s="5" t="s">
        <v>700</v>
      </c>
      <c r="P3" t="s">
        <v>701</v>
      </c>
      <c r="S3" t="s">
        <v>596</v>
      </c>
      <c r="T3" t="s">
        <v>702</v>
      </c>
      <c r="U3" t="s">
        <v>703</v>
      </c>
      <c r="V3" t="s">
        <v>704</v>
      </c>
      <c r="W3" t="s">
        <v>705</v>
      </c>
      <c r="X3" t="s">
        <v>596</v>
      </c>
      <c r="Y3" t="s">
        <v>596</v>
      </c>
      <c r="AA3" t="s">
        <v>633</v>
      </c>
      <c r="AC3" t="s">
        <v>706</v>
      </c>
      <c r="AE3" t="s">
        <v>298</v>
      </c>
    </row>
    <row r="4" spans="1:31">
      <c r="A4" t="s">
        <v>707</v>
      </c>
      <c r="B4" t="s">
        <v>708</v>
      </c>
      <c r="C4" t="s">
        <v>709</v>
      </c>
      <c r="D4" t="s">
        <v>710</v>
      </c>
      <c r="E4" t="s">
        <v>711</v>
      </c>
      <c r="F4">
        <v>971</v>
      </c>
      <c r="G4" t="s">
        <v>712</v>
      </c>
      <c r="I4" t="s">
        <v>69</v>
      </c>
      <c r="K4" t="s">
        <v>126</v>
      </c>
      <c r="N4" s="5" t="s">
        <v>713</v>
      </c>
      <c r="O4" s="5" t="s">
        <v>714</v>
      </c>
      <c r="P4" t="s">
        <v>715</v>
      </c>
      <c r="S4" t="s">
        <v>716</v>
      </c>
      <c r="T4" t="s">
        <v>717</v>
      </c>
      <c r="U4" t="s">
        <v>718</v>
      </c>
      <c r="V4" t="s">
        <v>704</v>
      </c>
      <c r="W4" t="s">
        <v>705</v>
      </c>
      <c r="X4" t="s">
        <v>716</v>
      </c>
      <c r="Y4" t="s">
        <v>716</v>
      </c>
      <c r="AA4" t="s">
        <v>79</v>
      </c>
      <c r="AC4" t="s">
        <v>719</v>
      </c>
      <c r="AE4" t="s">
        <v>720</v>
      </c>
    </row>
    <row r="5" spans="1:31">
      <c r="A5" t="s">
        <v>721</v>
      </c>
      <c r="B5" t="s">
        <v>722</v>
      </c>
      <c r="C5" t="s">
        <v>723</v>
      </c>
      <c r="D5" t="s">
        <v>724</v>
      </c>
      <c r="E5" t="s">
        <v>725</v>
      </c>
      <c r="F5">
        <v>978</v>
      </c>
      <c r="G5" t="s">
        <v>726</v>
      </c>
      <c r="I5" t="s">
        <v>95</v>
      </c>
      <c r="K5" t="s">
        <v>129</v>
      </c>
      <c r="N5" s="5" t="s">
        <v>727</v>
      </c>
      <c r="O5" s="5" t="s">
        <v>728</v>
      </c>
      <c r="P5" t="s">
        <v>729</v>
      </c>
      <c r="S5" t="s">
        <v>730</v>
      </c>
      <c r="T5" t="s">
        <v>731</v>
      </c>
      <c r="U5" t="s">
        <v>732</v>
      </c>
      <c r="V5" t="s">
        <v>704</v>
      </c>
      <c r="W5" t="s">
        <v>730</v>
      </c>
      <c r="X5" t="s">
        <v>730</v>
      </c>
      <c r="Y5" t="s">
        <v>730</v>
      </c>
      <c r="AA5" t="s">
        <v>80</v>
      </c>
      <c r="AC5" t="s">
        <v>733</v>
      </c>
      <c r="AE5" t="s">
        <v>303</v>
      </c>
    </row>
    <row r="6" spans="1:31">
      <c r="A6" t="s">
        <v>734</v>
      </c>
      <c r="B6" t="s">
        <v>735</v>
      </c>
      <c r="C6" t="s">
        <v>736</v>
      </c>
      <c r="D6" t="s">
        <v>737</v>
      </c>
      <c r="E6" t="s">
        <v>738</v>
      </c>
      <c r="F6">
        <v>8</v>
      </c>
      <c r="G6" t="s">
        <v>739</v>
      </c>
      <c r="I6" t="s">
        <v>61</v>
      </c>
      <c r="K6" t="s">
        <v>103</v>
      </c>
      <c r="N6" s="5" t="s">
        <v>740</v>
      </c>
      <c r="O6" s="5" t="s">
        <v>741</v>
      </c>
      <c r="P6" t="s">
        <v>742</v>
      </c>
      <c r="S6" t="s">
        <v>602</v>
      </c>
      <c r="T6" t="s">
        <v>743</v>
      </c>
      <c r="U6" t="s">
        <v>744</v>
      </c>
      <c r="V6" t="s">
        <v>704</v>
      </c>
      <c r="W6" t="s">
        <v>602</v>
      </c>
      <c r="X6" t="s">
        <v>602</v>
      </c>
      <c r="Y6" t="s">
        <v>602</v>
      </c>
      <c r="AA6" t="s">
        <v>432</v>
      </c>
      <c r="AC6" t="s">
        <v>745</v>
      </c>
      <c r="AE6" t="s">
        <v>305</v>
      </c>
    </row>
    <row r="7" spans="1:31">
      <c r="A7" t="s">
        <v>746</v>
      </c>
      <c r="B7" t="s">
        <v>747</v>
      </c>
      <c r="C7" t="s">
        <v>748</v>
      </c>
      <c r="D7" t="s">
        <v>749</v>
      </c>
      <c r="E7" t="s">
        <v>750</v>
      </c>
      <c r="F7">
        <v>12</v>
      </c>
      <c r="G7" t="s">
        <v>751</v>
      </c>
      <c r="I7" t="s">
        <v>103</v>
      </c>
      <c r="K7" t="s">
        <v>104</v>
      </c>
      <c r="N7" s="5" t="s">
        <v>752</v>
      </c>
      <c r="O7" s="5" t="s">
        <v>753</v>
      </c>
      <c r="P7" t="s">
        <v>754</v>
      </c>
      <c r="S7" t="s">
        <v>599</v>
      </c>
      <c r="T7" t="s">
        <v>755</v>
      </c>
      <c r="U7" t="s">
        <v>756</v>
      </c>
      <c r="V7" t="s">
        <v>704</v>
      </c>
      <c r="W7" t="s">
        <v>757</v>
      </c>
      <c r="X7" t="s">
        <v>599</v>
      </c>
      <c r="Y7" t="s">
        <v>599</v>
      </c>
      <c r="AA7" t="s">
        <v>103</v>
      </c>
      <c r="AC7" t="s">
        <v>758</v>
      </c>
      <c r="AE7" t="s">
        <v>758</v>
      </c>
    </row>
    <row r="8" spans="1:31">
      <c r="A8" t="s">
        <v>759</v>
      </c>
      <c r="B8" t="s">
        <v>760</v>
      </c>
      <c r="C8" t="s">
        <v>761</v>
      </c>
      <c r="D8" t="s">
        <v>762</v>
      </c>
      <c r="E8" t="s">
        <v>185</v>
      </c>
      <c r="F8">
        <v>840</v>
      </c>
      <c r="G8" t="s">
        <v>697</v>
      </c>
      <c r="N8" s="5" t="s">
        <v>763</v>
      </c>
      <c r="O8" s="5" t="s">
        <v>764</v>
      </c>
      <c r="P8" t="s">
        <v>765</v>
      </c>
      <c r="S8" t="s">
        <v>766</v>
      </c>
      <c r="T8" t="s">
        <v>767</v>
      </c>
      <c r="U8" t="s">
        <v>768</v>
      </c>
      <c r="V8" t="s">
        <v>704</v>
      </c>
      <c r="W8" t="s">
        <v>757</v>
      </c>
      <c r="X8" t="s">
        <v>766</v>
      </c>
      <c r="Y8" t="s">
        <v>766</v>
      </c>
      <c r="AA8" t="s">
        <v>324</v>
      </c>
      <c r="AC8" t="s">
        <v>103</v>
      </c>
    </row>
    <row r="9" spans="1:31">
      <c r="A9" t="s">
        <v>769</v>
      </c>
      <c r="B9" t="s">
        <v>770</v>
      </c>
      <c r="C9" t="s">
        <v>771</v>
      </c>
      <c r="D9" t="s">
        <v>772</v>
      </c>
      <c r="E9" t="s">
        <v>725</v>
      </c>
      <c r="F9">
        <v>978</v>
      </c>
      <c r="G9" t="s">
        <v>726</v>
      </c>
      <c r="I9" s="1" t="s">
        <v>773</v>
      </c>
      <c r="N9" s="5" t="s">
        <v>774</v>
      </c>
      <c r="O9" s="5" t="s">
        <v>775</v>
      </c>
      <c r="P9" t="s">
        <v>776</v>
      </c>
      <c r="S9" t="s">
        <v>777</v>
      </c>
      <c r="T9" t="s">
        <v>778</v>
      </c>
      <c r="U9" t="s">
        <v>779</v>
      </c>
      <c r="V9" t="s">
        <v>704</v>
      </c>
      <c r="W9" t="s">
        <v>757</v>
      </c>
      <c r="X9" t="s">
        <v>780</v>
      </c>
      <c r="Y9" t="s">
        <v>777</v>
      </c>
      <c r="AA9" t="s">
        <v>758</v>
      </c>
    </row>
    <row r="10" spans="1:31">
      <c r="A10" t="s">
        <v>781</v>
      </c>
      <c r="B10" t="s">
        <v>782</v>
      </c>
      <c r="C10" t="s">
        <v>783</v>
      </c>
      <c r="D10" t="s">
        <v>784</v>
      </c>
      <c r="E10" t="s">
        <v>785</v>
      </c>
      <c r="F10">
        <v>973</v>
      </c>
      <c r="G10" t="s">
        <v>786</v>
      </c>
      <c r="I10" s="187" t="s">
        <v>682</v>
      </c>
      <c r="J10" s="187" t="s">
        <v>683</v>
      </c>
      <c r="K10" s="188" t="s">
        <v>572</v>
      </c>
      <c r="N10" s="5" t="s">
        <v>787</v>
      </c>
      <c r="O10" s="5" t="s">
        <v>788</v>
      </c>
      <c r="P10" t="s">
        <v>789</v>
      </c>
      <c r="S10" t="s">
        <v>790</v>
      </c>
      <c r="T10" t="s">
        <v>791</v>
      </c>
      <c r="U10" t="s">
        <v>792</v>
      </c>
      <c r="V10" t="s">
        <v>704</v>
      </c>
      <c r="W10" t="s">
        <v>757</v>
      </c>
      <c r="X10" t="s">
        <v>780</v>
      </c>
      <c r="Y10" t="s">
        <v>790</v>
      </c>
    </row>
    <row r="11" spans="1:31">
      <c r="A11" t="s">
        <v>793</v>
      </c>
      <c r="B11" t="s">
        <v>794</v>
      </c>
      <c r="C11" t="s">
        <v>795</v>
      </c>
      <c r="D11" t="s">
        <v>796</v>
      </c>
      <c r="E11" t="s">
        <v>797</v>
      </c>
      <c r="F11">
        <v>951</v>
      </c>
      <c r="G11" t="s">
        <v>798</v>
      </c>
      <c r="I11" s="2" t="s">
        <v>799</v>
      </c>
      <c r="J11" s="2">
        <v>784</v>
      </c>
      <c r="K11" s="3" t="s">
        <v>800</v>
      </c>
      <c r="N11" s="5" t="s">
        <v>801</v>
      </c>
      <c r="O11" s="5" t="s">
        <v>802</v>
      </c>
      <c r="P11" t="s">
        <v>803</v>
      </c>
      <c r="S11" t="s">
        <v>804</v>
      </c>
      <c r="T11" t="s">
        <v>805</v>
      </c>
      <c r="U11" t="s">
        <v>806</v>
      </c>
      <c r="V11" t="s">
        <v>704</v>
      </c>
      <c r="W11" t="s">
        <v>757</v>
      </c>
      <c r="X11" t="s">
        <v>780</v>
      </c>
      <c r="Y11" t="s">
        <v>804</v>
      </c>
    </row>
    <row r="12" spans="1:31">
      <c r="A12" t="s">
        <v>807</v>
      </c>
      <c r="B12" t="s">
        <v>808</v>
      </c>
      <c r="C12" t="s">
        <v>809</v>
      </c>
      <c r="D12" t="s">
        <v>810</v>
      </c>
      <c r="E12" t="s">
        <v>797</v>
      </c>
      <c r="F12">
        <v>951</v>
      </c>
      <c r="G12" t="s">
        <v>798</v>
      </c>
      <c r="I12" s="2" t="s">
        <v>711</v>
      </c>
      <c r="J12" s="2">
        <v>971</v>
      </c>
      <c r="K12" s="3" t="s">
        <v>712</v>
      </c>
      <c r="N12" s="5" t="s">
        <v>811</v>
      </c>
      <c r="O12" s="5" t="s">
        <v>812</v>
      </c>
      <c r="P12" t="s">
        <v>813</v>
      </c>
      <c r="S12" t="s">
        <v>814</v>
      </c>
      <c r="T12" t="s">
        <v>815</v>
      </c>
      <c r="U12" t="s">
        <v>816</v>
      </c>
      <c r="V12" t="s">
        <v>704</v>
      </c>
      <c r="W12" t="s">
        <v>817</v>
      </c>
      <c r="X12" t="s">
        <v>814</v>
      </c>
      <c r="Y12" t="s">
        <v>814</v>
      </c>
    </row>
    <row r="13" spans="1:31">
      <c r="A13" t="s">
        <v>818</v>
      </c>
      <c r="B13" t="s">
        <v>819</v>
      </c>
      <c r="C13" t="s">
        <v>820</v>
      </c>
      <c r="D13" t="s">
        <v>821</v>
      </c>
      <c r="E13" t="s">
        <v>822</v>
      </c>
      <c r="F13">
        <v>32</v>
      </c>
      <c r="G13" t="s">
        <v>823</v>
      </c>
      <c r="I13" s="2" t="s">
        <v>738</v>
      </c>
      <c r="J13" s="2">
        <v>8</v>
      </c>
      <c r="K13" s="3" t="s">
        <v>739</v>
      </c>
      <c r="N13" s="5" t="s">
        <v>824</v>
      </c>
      <c r="O13" s="5" t="s">
        <v>825</v>
      </c>
      <c r="P13" t="s">
        <v>826</v>
      </c>
      <c r="S13" t="s">
        <v>827</v>
      </c>
      <c r="T13" t="s">
        <v>828</v>
      </c>
      <c r="U13" t="s">
        <v>829</v>
      </c>
      <c r="V13" t="s">
        <v>704</v>
      </c>
      <c r="W13" t="s">
        <v>817</v>
      </c>
      <c r="X13" t="s">
        <v>827</v>
      </c>
      <c r="Y13" t="s">
        <v>827</v>
      </c>
    </row>
    <row r="14" spans="1:31">
      <c r="A14" t="s">
        <v>830</v>
      </c>
      <c r="B14" t="s">
        <v>831</v>
      </c>
      <c r="C14" t="s">
        <v>832</v>
      </c>
      <c r="D14" t="s">
        <v>833</v>
      </c>
      <c r="E14" t="s">
        <v>834</v>
      </c>
      <c r="F14">
        <v>51</v>
      </c>
      <c r="G14" t="s">
        <v>835</v>
      </c>
      <c r="I14" s="2" t="s">
        <v>834</v>
      </c>
      <c r="J14" s="2">
        <v>51</v>
      </c>
      <c r="K14" s="3" t="s">
        <v>835</v>
      </c>
      <c r="N14" s="5" t="s">
        <v>836</v>
      </c>
      <c r="O14" s="5" t="s">
        <v>837</v>
      </c>
      <c r="P14" t="s">
        <v>838</v>
      </c>
      <c r="S14" t="s">
        <v>839</v>
      </c>
      <c r="T14" t="s">
        <v>840</v>
      </c>
      <c r="U14" t="s">
        <v>841</v>
      </c>
      <c r="V14" t="s">
        <v>704</v>
      </c>
      <c r="W14" t="s">
        <v>817</v>
      </c>
      <c r="X14" t="s">
        <v>839</v>
      </c>
      <c r="Y14" t="s">
        <v>839</v>
      </c>
    </row>
    <row r="15" spans="1:31">
      <c r="A15" t="s">
        <v>842</v>
      </c>
      <c r="B15" t="s">
        <v>843</v>
      </c>
      <c r="C15" t="s">
        <v>844</v>
      </c>
      <c r="D15" t="s">
        <v>845</v>
      </c>
      <c r="E15" t="s">
        <v>846</v>
      </c>
      <c r="F15">
        <v>533</v>
      </c>
      <c r="G15" t="s">
        <v>847</v>
      </c>
      <c r="I15" s="2" t="s">
        <v>848</v>
      </c>
      <c r="J15" s="2">
        <v>532</v>
      </c>
      <c r="K15" s="3" t="s">
        <v>849</v>
      </c>
      <c r="N15" s="5" t="s">
        <v>850</v>
      </c>
      <c r="O15" s="5" t="s">
        <v>851</v>
      </c>
      <c r="P15" t="s">
        <v>852</v>
      </c>
      <c r="S15" t="s">
        <v>608</v>
      </c>
      <c r="T15" t="s">
        <v>853</v>
      </c>
      <c r="U15" t="s">
        <v>854</v>
      </c>
      <c r="V15" t="s">
        <v>704</v>
      </c>
      <c r="W15" t="s">
        <v>608</v>
      </c>
      <c r="X15" t="s">
        <v>608</v>
      </c>
      <c r="Y15" t="s">
        <v>608</v>
      </c>
    </row>
    <row r="16" spans="1:31">
      <c r="A16" t="s">
        <v>855</v>
      </c>
      <c r="B16" t="s">
        <v>856</v>
      </c>
      <c r="C16" t="s">
        <v>857</v>
      </c>
      <c r="D16" t="s">
        <v>858</v>
      </c>
      <c r="E16" t="s">
        <v>859</v>
      </c>
      <c r="F16">
        <v>36</v>
      </c>
      <c r="G16" t="s">
        <v>860</v>
      </c>
      <c r="I16" s="2" t="s">
        <v>785</v>
      </c>
      <c r="J16" s="2">
        <v>973</v>
      </c>
      <c r="K16" s="3" t="s">
        <v>786</v>
      </c>
      <c r="N16" s="5" t="s">
        <v>861</v>
      </c>
      <c r="O16" s="5" t="s">
        <v>862</v>
      </c>
      <c r="P16" t="s">
        <v>863</v>
      </c>
      <c r="S16" t="s">
        <v>864</v>
      </c>
      <c r="T16" t="s">
        <v>865</v>
      </c>
      <c r="U16" t="s">
        <v>866</v>
      </c>
      <c r="V16" t="s">
        <v>867</v>
      </c>
      <c r="W16" t="s">
        <v>864</v>
      </c>
      <c r="X16" t="s">
        <v>864</v>
      </c>
      <c r="Y16" t="s">
        <v>864</v>
      </c>
    </row>
    <row r="17" spans="1:25">
      <c r="A17" t="s">
        <v>868</v>
      </c>
      <c r="B17" t="s">
        <v>869</v>
      </c>
      <c r="C17" t="s">
        <v>870</v>
      </c>
      <c r="D17" t="s">
        <v>871</v>
      </c>
      <c r="E17" t="s">
        <v>725</v>
      </c>
      <c r="F17">
        <v>978</v>
      </c>
      <c r="G17" t="s">
        <v>726</v>
      </c>
      <c r="I17" s="2" t="s">
        <v>822</v>
      </c>
      <c r="J17" s="2">
        <v>32</v>
      </c>
      <c r="K17" s="3" t="s">
        <v>823</v>
      </c>
      <c r="N17" s="5" t="s">
        <v>872</v>
      </c>
      <c r="O17" s="5" t="s">
        <v>873</v>
      </c>
      <c r="P17" t="s">
        <v>874</v>
      </c>
      <c r="S17" t="s">
        <v>875</v>
      </c>
      <c r="T17" t="s">
        <v>876</v>
      </c>
      <c r="U17" t="s">
        <v>877</v>
      </c>
      <c r="V17" t="s">
        <v>878</v>
      </c>
      <c r="W17" t="s">
        <v>879</v>
      </c>
      <c r="X17" t="s">
        <v>880</v>
      </c>
      <c r="Y17" t="s">
        <v>875</v>
      </c>
    </row>
    <row r="18" spans="1:25">
      <c r="A18" t="s">
        <v>881</v>
      </c>
      <c r="B18" t="s">
        <v>882</v>
      </c>
      <c r="C18" t="s">
        <v>883</v>
      </c>
      <c r="D18" t="s">
        <v>884</v>
      </c>
      <c r="E18" t="s">
        <v>885</v>
      </c>
      <c r="F18">
        <v>944</v>
      </c>
      <c r="G18" t="s">
        <v>886</v>
      </c>
      <c r="I18" s="2" t="s">
        <v>859</v>
      </c>
      <c r="J18" s="2">
        <v>36</v>
      </c>
      <c r="K18" s="3" t="s">
        <v>860</v>
      </c>
      <c r="N18" s="5" t="s">
        <v>887</v>
      </c>
      <c r="O18" s="5" t="s">
        <v>888</v>
      </c>
      <c r="P18" t="s">
        <v>889</v>
      </c>
      <c r="S18" t="s">
        <v>890</v>
      </c>
      <c r="T18" t="s">
        <v>891</v>
      </c>
      <c r="U18" t="s">
        <v>892</v>
      </c>
      <c r="V18" t="s">
        <v>878</v>
      </c>
      <c r="W18" t="s">
        <v>879</v>
      </c>
      <c r="X18" t="s">
        <v>880</v>
      </c>
      <c r="Y18" t="s">
        <v>890</v>
      </c>
    </row>
    <row r="19" spans="1:25">
      <c r="A19" t="s">
        <v>893</v>
      </c>
      <c r="B19" t="s">
        <v>894</v>
      </c>
      <c r="C19" t="s">
        <v>895</v>
      </c>
      <c r="D19" t="s">
        <v>896</v>
      </c>
      <c r="E19" t="s">
        <v>897</v>
      </c>
      <c r="F19">
        <v>44</v>
      </c>
      <c r="G19" t="s">
        <v>898</v>
      </c>
      <c r="I19" s="2" t="s">
        <v>846</v>
      </c>
      <c r="J19" s="2">
        <v>533</v>
      </c>
      <c r="K19" s="3" t="s">
        <v>847</v>
      </c>
      <c r="N19" s="5" t="s">
        <v>899</v>
      </c>
      <c r="O19" s="5" t="s">
        <v>900</v>
      </c>
      <c r="P19" t="s">
        <v>901</v>
      </c>
      <c r="S19" t="s">
        <v>902</v>
      </c>
      <c r="T19" t="s">
        <v>903</v>
      </c>
      <c r="U19" t="s">
        <v>904</v>
      </c>
      <c r="V19" t="s">
        <v>878</v>
      </c>
      <c r="W19" t="s">
        <v>879</v>
      </c>
      <c r="X19" t="s">
        <v>902</v>
      </c>
      <c r="Y19" t="s">
        <v>902</v>
      </c>
    </row>
    <row r="20" spans="1:25">
      <c r="A20" t="s">
        <v>905</v>
      </c>
      <c r="B20" t="s">
        <v>906</v>
      </c>
      <c r="C20" t="s">
        <v>907</v>
      </c>
      <c r="D20" t="s">
        <v>908</v>
      </c>
      <c r="E20" t="s">
        <v>909</v>
      </c>
      <c r="F20">
        <v>48</v>
      </c>
      <c r="G20" t="s">
        <v>910</v>
      </c>
      <c r="I20" s="2" t="s">
        <v>885</v>
      </c>
      <c r="J20" s="2">
        <v>944</v>
      </c>
      <c r="K20" s="3" t="s">
        <v>886</v>
      </c>
      <c r="N20" s="5" t="s">
        <v>911</v>
      </c>
      <c r="O20" s="5" t="s">
        <v>912</v>
      </c>
      <c r="P20" t="s">
        <v>913</v>
      </c>
      <c r="S20" t="s">
        <v>621</v>
      </c>
      <c r="T20" t="s">
        <v>622</v>
      </c>
      <c r="U20" t="s">
        <v>914</v>
      </c>
      <c r="V20" t="s">
        <v>878</v>
      </c>
      <c r="W20" t="s">
        <v>879</v>
      </c>
      <c r="X20" t="s">
        <v>915</v>
      </c>
      <c r="Y20" t="s">
        <v>621</v>
      </c>
    </row>
    <row r="21" spans="1:25">
      <c r="A21" t="s">
        <v>916</v>
      </c>
      <c r="B21" t="s">
        <v>917</v>
      </c>
      <c r="C21" t="s">
        <v>918</v>
      </c>
      <c r="D21" t="s">
        <v>919</v>
      </c>
      <c r="E21" t="s">
        <v>920</v>
      </c>
      <c r="F21">
        <v>50</v>
      </c>
      <c r="G21" t="s">
        <v>921</v>
      </c>
      <c r="I21" s="2" t="s">
        <v>922</v>
      </c>
      <c r="J21" s="2">
        <v>977</v>
      </c>
      <c r="K21" s="3" t="s">
        <v>923</v>
      </c>
      <c r="N21" s="5" t="s">
        <v>924</v>
      </c>
      <c r="O21" s="5" t="s">
        <v>925</v>
      </c>
      <c r="P21" t="s">
        <v>926</v>
      </c>
      <c r="S21" t="s">
        <v>604</v>
      </c>
      <c r="T21" t="s">
        <v>927</v>
      </c>
      <c r="U21" t="s">
        <v>928</v>
      </c>
      <c r="V21" t="s">
        <v>878</v>
      </c>
      <c r="W21" t="s">
        <v>879</v>
      </c>
      <c r="X21" t="s">
        <v>915</v>
      </c>
      <c r="Y21" t="s">
        <v>604</v>
      </c>
    </row>
    <row r="22" spans="1:25">
      <c r="A22" t="s">
        <v>929</v>
      </c>
      <c r="B22" t="s">
        <v>930</v>
      </c>
      <c r="C22" t="s">
        <v>931</v>
      </c>
      <c r="D22" t="s">
        <v>932</v>
      </c>
      <c r="E22" t="s">
        <v>933</v>
      </c>
      <c r="F22">
        <v>52</v>
      </c>
      <c r="G22" t="s">
        <v>934</v>
      </c>
      <c r="I22" s="2" t="s">
        <v>933</v>
      </c>
      <c r="J22" s="2">
        <v>52</v>
      </c>
      <c r="K22" s="3" t="s">
        <v>934</v>
      </c>
      <c r="N22" s="5" t="s">
        <v>935</v>
      </c>
      <c r="O22" s="5" t="s">
        <v>936</v>
      </c>
      <c r="P22" t="s">
        <v>937</v>
      </c>
      <c r="S22" t="s">
        <v>611</v>
      </c>
      <c r="T22" t="s">
        <v>938</v>
      </c>
      <c r="U22" t="s">
        <v>939</v>
      </c>
      <c r="V22" t="s">
        <v>878</v>
      </c>
      <c r="W22" t="s">
        <v>879</v>
      </c>
      <c r="X22" t="s">
        <v>915</v>
      </c>
      <c r="Y22" t="s">
        <v>940</v>
      </c>
    </row>
    <row r="23" spans="1:25">
      <c r="A23" t="s">
        <v>941</v>
      </c>
      <c r="B23" t="s">
        <v>942</v>
      </c>
      <c r="C23" t="s">
        <v>943</v>
      </c>
      <c r="D23" t="s">
        <v>944</v>
      </c>
      <c r="E23" t="s">
        <v>945</v>
      </c>
      <c r="F23">
        <v>974</v>
      </c>
      <c r="G23" t="s">
        <v>946</v>
      </c>
      <c r="I23" s="2" t="s">
        <v>920</v>
      </c>
      <c r="J23" s="2">
        <v>50</v>
      </c>
      <c r="K23" s="3" t="s">
        <v>921</v>
      </c>
      <c r="N23" s="5" t="s">
        <v>947</v>
      </c>
      <c r="O23" s="5" t="s">
        <v>948</v>
      </c>
      <c r="P23" t="s">
        <v>949</v>
      </c>
      <c r="S23" t="s">
        <v>628</v>
      </c>
      <c r="T23" t="s">
        <v>950</v>
      </c>
      <c r="U23" t="s">
        <v>951</v>
      </c>
      <c r="V23" t="s">
        <v>878</v>
      </c>
      <c r="W23" t="s">
        <v>879</v>
      </c>
      <c r="X23" t="s">
        <v>915</v>
      </c>
      <c r="Y23" t="s">
        <v>940</v>
      </c>
    </row>
    <row r="24" spans="1:25">
      <c r="A24" t="s">
        <v>952</v>
      </c>
      <c r="B24" t="s">
        <v>953</v>
      </c>
      <c r="C24" t="s">
        <v>954</v>
      </c>
      <c r="D24" t="s">
        <v>955</v>
      </c>
      <c r="E24" t="s">
        <v>725</v>
      </c>
      <c r="F24">
        <v>978</v>
      </c>
      <c r="G24" t="s">
        <v>726</v>
      </c>
      <c r="I24" s="2" t="s">
        <v>956</v>
      </c>
      <c r="J24" s="2">
        <v>975</v>
      </c>
      <c r="K24" s="3" t="s">
        <v>957</v>
      </c>
      <c r="N24" s="5" t="s">
        <v>958</v>
      </c>
      <c r="O24" s="5" t="s">
        <v>959</v>
      </c>
      <c r="P24" t="s">
        <v>960</v>
      </c>
      <c r="S24" t="s">
        <v>618</v>
      </c>
      <c r="T24" t="s">
        <v>961</v>
      </c>
      <c r="U24" t="s">
        <v>962</v>
      </c>
      <c r="V24" t="s">
        <v>878</v>
      </c>
      <c r="W24" t="s">
        <v>879</v>
      </c>
      <c r="X24" t="s">
        <v>915</v>
      </c>
      <c r="Y24" t="s">
        <v>618</v>
      </c>
    </row>
    <row r="25" spans="1:25">
      <c r="A25" t="s">
        <v>963</v>
      </c>
      <c r="B25" t="s">
        <v>964</v>
      </c>
      <c r="C25" t="s">
        <v>965</v>
      </c>
      <c r="D25" t="s">
        <v>966</v>
      </c>
      <c r="E25" t="s">
        <v>967</v>
      </c>
      <c r="F25">
        <v>84</v>
      </c>
      <c r="G25" t="s">
        <v>968</v>
      </c>
      <c r="I25" s="2" t="s">
        <v>909</v>
      </c>
      <c r="J25" s="2">
        <v>48</v>
      </c>
      <c r="K25" s="3" t="s">
        <v>910</v>
      </c>
      <c r="N25" s="5" t="s">
        <v>969</v>
      </c>
      <c r="O25" s="5" t="s">
        <v>970</v>
      </c>
      <c r="P25" t="s">
        <v>971</v>
      </c>
      <c r="S25" t="s">
        <v>624</v>
      </c>
      <c r="T25" t="s">
        <v>972</v>
      </c>
      <c r="U25" t="s">
        <v>973</v>
      </c>
      <c r="V25" t="s">
        <v>878</v>
      </c>
      <c r="W25" t="s">
        <v>879</v>
      </c>
      <c r="X25" t="s">
        <v>915</v>
      </c>
      <c r="Y25" t="s">
        <v>624</v>
      </c>
    </row>
    <row r="26" spans="1:25">
      <c r="A26" t="s">
        <v>974</v>
      </c>
      <c r="B26" t="s">
        <v>975</v>
      </c>
      <c r="C26" t="s">
        <v>976</v>
      </c>
      <c r="D26" t="s">
        <v>977</v>
      </c>
      <c r="E26" t="s">
        <v>978</v>
      </c>
      <c r="F26">
        <v>952</v>
      </c>
      <c r="G26" t="s">
        <v>979</v>
      </c>
      <c r="I26" s="2" t="s">
        <v>980</v>
      </c>
      <c r="J26" s="2">
        <v>108</v>
      </c>
      <c r="K26" s="3" t="s">
        <v>981</v>
      </c>
      <c r="N26" s="5" t="s">
        <v>982</v>
      </c>
      <c r="O26" s="5" t="s">
        <v>983</v>
      </c>
      <c r="P26" t="s">
        <v>984</v>
      </c>
      <c r="S26" t="s">
        <v>985</v>
      </c>
      <c r="T26" t="s">
        <v>986</v>
      </c>
      <c r="U26" t="s">
        <v>987</v>
      </c>
      <c r="V26" t="s">
        <v>878</v>
      </c>
      <c r="W26" t="s">
        <v>988</v>
      </c>
      <c r="X26" t="s">
        <v>985</v>
      </c>
      <c r="Y26" t="s">
        <v>985</v>
      </c>
    </row>
    <row r="27" spans="1:25">
      <c r="A27" t="s">
        <v>989</v>
      </c>
      <c r="B27" t="s">
        <v>990</v>
      </c>
      <c r="C27" t="s">
        <v>991</v>
      </c>
      <c r="D27" t="s">
        <v>992</v>
      </c>
      <c r="E27" t="s">
        <v>993</v>
      </c>
      <c r="F27">
        <v>60</v>
      </c>
      <c r="G27" t="s">
        <v>994</v>
      </c>
      <c r="I27" s="2" t="s">
        <v>993</v>
      </c>
      <c r="J27" s="2">
        <v>60</v>
      </c>
      <c r="K27" s="3" t="s">
        <v>994</v>
      </c>
      <c r="N27" s="5" t="s">
        <v>995</v>
      </c>
      <c r="O27" s="5" t="s">
        <v>996</v>
      </c>
      <c r="P27" t="s">
        <v>997</v>
      </c>
      <c r="S27" t="s">
        <v>998</v>
      </c>
      <c r="T27" t="s">
        <v>999</v>
      </c>
      <c r="U27" t="s">
        <v>1000</v>
      </c>
      <c r="V27" t="s">
        <v>878</v>
      </c>
      <c r="W27" t="s">
        <v>988</v>
      </c>
      <c r="X27" t="s">
        <v>998</v>
      </c>
      <c r="Y27" t="s">
        <v>998</v>
      </c>
    </row>
    <row r="28" spans="1:25">
      <c r="A28" t="s">
        <v>1001</v>
      </c>
      <c r="B28" t="s">
        <v>1002</v>
      </c>
      <c r="C28" t="s">
        <v>1003</v>
      </c>
      <c r="D28" t="s">
        <v>1004</v>
      </c>
      <c r="E28" t="s">
        <v>1003</v>
      </c>
      <c r="F28">
        <v>64</v>
      </c>
      <c r="G28" t="s">
        <v>1005</v>
      </c>
      <c r="I28" s="2" t="s">
        <v>1006</v>
      </c>
      <c r="J28" s="2">
        <v>96</v>
      </c>
      <c r="K28" s="3" t="s">
        <v>1007</v>
      </c>
      <c r="N28" s="5" t="s">
        <v>1008</v>
      </c>
      <c r="O28" s="5" t="s">
        <v>1009</v>
      </c>
      <c r="P28" t="s">
        <v>1010</v>
      </c>
      <c r="S28" t="s">
        <v>1011</v>
      </c>
      <c r="T28" t="s">
        <v>1012</v>
      </c>
      <c r="U28" t="s">
        <v>1013</v>
      </c>
      <c r="V28" t="s">
        <v>878</v>
      </c>
      <c r="W28" t="s">
        <v>1011</v>
      </c>
      <c r="X28" t="s">
        <v>1011</v>
      </c>
      <c r="Y28" t="s">
        <v>1011</v>
      </c>
    </row>
    <row r="29" spans="1:25">
      <c r="A29" t="s">
        <v>1014</v>
      </c>
      <c r="B29" t="s">
        <v>1015</v>
      </c>
      <c r="C29" t="s">
        <v>1016</v>
      </c>
      <c r="D29" t="s">
        <v>1017</v>
      </c>
      <c r="E29" t="s">
        <v>1018</v>
      </c>
      <c r="F29">
        <v>68</v>
      </c>
      <c r="G29" t="s">
        <v>1019</v>
      </c>
      <c r="I29" s="2" t="s">
        <v>1018</v>
      </c>
      <c r="J29" s="2">
        <v>68</v>
      </c>
      <c r="K29" s="3" t="s">
        <v>1019</v>
      </c>
      <c r="N29" s="5" t="s">
        <v>1020</v>
      </c>
      <c r="O29" s="5" t="s">
        <v>1021</v>
      </c>
      <c r="P29" t="s">
        <v>1022</v>
      </c>
      <c r="S29" t="s">
        <v>616</v>
      </c>
      <c r="T29" t="s">
        <v>1023</v>
      </c>
      <c r="U29" t="s">
        <v>1024</v>
      </c>
      <c r="V29" t="s">
        <v>878</v>
      </c>
      <c r="W29" t="s">
        <v>616</v>
      </c>
      <c r="X29" t="s">
        <v>616</v>
      </c>
      <c r="Y29" t="s">
        <v>616</v>
      </c>
    </row>
    <row r="30" spans="1:25">
      <c r="A30" t="s">
        <v>1025</v>
      </c>
      <c r="B30" t="s">
        <v>1026</v>
      </c>
      <c r="C30" t="s">
        <v>1027</v>
      </c>
      <c r="D30" t="s">
        <v>1028</v>
      </c>
      <c r="E30" t="s">
        <v>922</v>
      </c>
      <c r="F30">
        <v>977</v>
      </c>
      <c r="G30" t="s">
        <v>923</v>
      </c>
      <c r="I30" s="2" t="s">
        <v>1029</v>
      </c>
      <c r="J30" s="2">
        <v>986</v>
      </c>
      <c r="K30" s="3" t="s">
        <v>1030</v>
      </c>
      <c r="N30" s="5" t="s">
        <v>1031</v>
      </c>
      <c r="O30" s="5" t="s">
        <v>1032</v>
      </c>
      <c r="P30" t="s">
        <v>1033</v>
      </c>
      <c r="S30" t="s">
        <v>632</v>
      </c>
      <c r="T30" t="s">
        <v>632</v>
      </c>
      <c r="U30" t="s">
        <v>632</v>
      </c>
      <c r="V30" t="s">
        <v>632</v>
      </c>
      <c r="W30" t="s">
        <v>632</v>
      </c>
      <c r="X30" t="s">
        <v>632</v>
      </c>
      <c r="Y30" t="s">
        <v>632</v>
      </c>
    </row>
    <row r="31" spans="1:25">
      <c r="A31" t="s">
        <v>1034</v>
      </c>
      <c r="B31" t="s">
        <v>1035</v>
      </c>
      <c r="C31" t="s">
        <v>1036</v>
      </c>
      <c r="D31" t="s">
        <v>1037</v>
      </c>
      <c r="E31" t="s">
        <v>1038</v>
      </c>
      <c r="F31">
        <v>72</v>
      </c>
      <c r="G31" t="s">
        <v>1039</v>
      </c>
      <c r="I31" s="2" t="s">
        <v>897</v>
      </c>
      <c r="J31" s="2">
        <v>44</v>
      </c>
      <c r="K31" s="3" t="s">
        <v>898</v>
      </c>
      <c r="N31" s="5" t="s">
        <v>1040</v>
      </c>
      <c r="O31" s="5" t="s">
        <v>1041</v>
      </c>
      <c r="P31" t="s">
        <v>1042</v>
      </c>
    </row>
    <row r="32" spans="1:25">
      <c r="A32" t="s">
        <v>1043</v>
      </c>
      <c r="B32" t="s">
        <v>1044</v>
      </c>
      <c r="C32" t="s">
        <v>1045</v>
      </c>
      <c r="D32" t="s">
        <v>1046</v>
      </c>
      <c r="E32" t="s">
        <v>1029</v>
      </c>
      <c r="F32">
        <v>986</v>
      </c>
      <c r="G32" t="s">
        <v>1030</v>
      </c>
      <c r="I32" s="2" t="s">
        <v>1003</v>
      </c>
      <c r="J32" s="2">
        <v>64</v>
      </c>
      <c r="K32" s="3" t="s">
        <v>1005</v>
      </c>
      <c r="N32" s="5" t="s">
        <v>1047</v>
      </c>
      <c r="O32" s="5" t="s">
        <v>1048</v>
      </c>
      <c r="P32" t="s">
        <v>1049</v>
      </c>
    </row>
    <row r="33" spans="1:16">
      <c r="A33" t="s">
        <v>1050</v>
      </c>
      <c r="B33" t="s">
        <v>1051</v>
      </c>
      <c r="C33" t="s">
        <v>1052</v>
      </c>
      <c r="D33" t="s">
        <v>1053</v>
      </c>
      <c r="E33" t="s">
        <v>185</v>
      </c>
      <c r="F33">
        <v>840</v>
      </c>
      <c r="G33" t="s">
        <v>697</v>
      </c>
      <c r="I33" s="2" t="s">
        <v>1038</v>
      </c>
      <c r="J33" s="2">
        <v>72</v>
      </c>
      <c r="K33" s="3" t="s">
        <v>1039</v>
      </c>
      <c r="N33" s="5" t="s">
        <v>1054</v>
      </c>
      <c r="O33" s="5" t="s">
        <v>1055</v>
      </c>
      <c r="P33" t="s">
        <v>1056</v>
      </c>
    </row>
    <row r="34" spans="1:16">
      <c r="A34" t="s">
        <v>1057</v>
      </c>
      <c r="B34" t="s">
        <v>1058</v>
      </c>
      <c r="C34" t="s">
        <v>1059</v>
      </c>
      <c r="D34" t="s">
        <v>1060</v>
      </c>
      <c r="E34" t="s">
        <v>185</v>
      </c>
      <c r="F34">
        <v>840</v>
      </c>
      <c r="G34" t="s">
        <v>697</v>
      </c>
      <c r="I34" s="2" t="s">
        <v>945</v>
      </c>
      <c r="J34" s="2">
        <v>974</v>
      </c>
      <c r="K34" s="3" t="s">
        <v>946</v>
      </c>
      <c r="N34" s="5" t="s">
        <v>1061</v>
      </c>
      <c r="O34" s="5" t="s">
        <v>1062</v>
      </c>
      <c r="P34" t="s">
        <v>1063</v>
      </c>
    </row>
    <row r="35" spans="1:16">
      <c r="A35" t="s">
        <v>1064</v>
      </c>
      <c r="B35" t="s">
        <v>1065</v>
      </c>
      <c r="C35" t="s">
        <v>1066</v>
      </c>
      <c r="D35" t="s">
        <v>1067</v>
      </c>
      <c r="E35" t="s">
        <v>1006</v>
      </c>
      <c r="F35">
        <v>96</v>
      </c>
      <c r="G35" t="s">
        <v>1007</v>
      </c>
      <c r="I35" s="2" t="s">
        <v>967</v>
      </c>
      <c r="J35" s="2">
        <v>84</v>
      </c>
      <c r="K35" s="3" t="s">
        <v>968</v>
      </c>
      <c r="N35" s="5" t="s">
        <v>1068</v>
      </c>
      <c r="O35" s="5" t="s">
        <v>1069</v>
      </c>
      <c r="P35" t="s">
        <v>194</v>
      </c>
    </row>
    <row r="36" spans="1:16">
      <c r="A36" t="s">
        <v>1070</v>
      </c>
      <c r="B36" t="s">
        <v>1071</v>
      </c>
      <c r="C36" t="s">
        <v>1072</v>
      </c>
      <c r="D36" t="s">
        <v>1073</v>
      </c>
      <c r="E36" t="s">
        <v>956</v>
      </c>
      <c r="F36">
        <v>975</v>
      </c>
      <c r="G36" t="s">
        <v>957</v>
      </c>
      <c r="I36" s="2" t="s">
        <v>1074</v>
      </c>
      <c r="J36" s="2">
        <v>124</v>
      </c>
      <c r="K36" s="3" t="s">
        <v>1075</v>
      </c>
      <c r="N36" s="5" t="s">
        <v>1076</v>
      </c>
      <c r="O36" s="5" t="s">
        <v>1077</v>
      </c>
      <c r="P36" t="s">
        <v>205</v>
      </c>
    </row>
    <row r="37" spans="1:16">
      <c r="A37" t="s">
        <v>1078</v>
      </c>
      <c r="B37" t="s">
        <v>1079</v>
      </c>
      <c r="C37" t="s">
        <v>1080</v>
      </c>
      <c r="D37" t="s">
        <v>1081</v>
      </c>
      <c r="E37" t="s">
        <v>978</v>
      </c>
      <c r="F37">
        <v>952</v>
      </c>
      <c r="G37" t="s">
        <v>979</v>
      </c>
      <c r="I37" s="2" t="s">
        <v>1082</v>
      </c>
      <c r="J37" s="2">
        <v>976</v>
      </c>
      <c r="K37" s="3" t="s">
        <v>1083</v>
      </c>
      <c r="N37" s="5" t="s">
        <v>1084</v>
      </c>
      <c r="O37" s="5" t="s">
        <v>1085</v>
      </c>
      <c r="P37" t="s">
        <v>1086</v>
      </c>
    </row>
    <row r="38" spans="1:16">
      <c r="A38" t="s">
        <v>1087</v>
      </c>
      <c r="B38" t="s">
        <v>1088</v>
      </c>
      <c r="C38" t="s">
        <v>1089</v>
      </c>
      <c r="D38" t="s">
        <v>1090</v>
      </c>
      <c r="E38" t="s">
        <v>980</v>
      </c>
      <c r="F38">
        <v>108</v>
      </c>
      <c r="G38" t="s">
        <v>981</v>
      </c>
      <c r="I38" s="2" t="s">
        <v>1091</v>
      </c>
      <c r="J38" s="2">
        <v>756</v>
      </c>
      <c r="K38" s="3" t="s">
        <v>1092</v>
      </c>
      <c r="N38" s="5" t="s">
        <v>1093</v>
      </c>
      <c r="O38" s="5" t="s">
        <v>1094</v>
      </c>
      <c r="P38" t="s">
        <v>1095</v>
      </c>
    </row>
    <row r="39" spans="1:16">
      <c r="A39" t="s">
        <v>1096</v>
      </c>
      <c r="B39" t="s">
        <v>1097</v>
      </c>
      <c r="C39" t="s">
        <v>1098</v>
      </c>
      <c r="D39" t="s">
        <v>1099</v>
      </c>
      <c r="E39" t="s">
        <v>1100</v>
      </c>
      <c r="F39">
        <v>116</v>
      </c>
      <c r="G39" t="s">
        <v>1101</v>
      </c>
      <c r="I39" s="2" t="s">
        <v>1102</v>
      </c>
      <c r="J39" s="2">
        <v>990</v>
      </c>
      <c r="K39" s="3" t="s">
        <v>1103</v>
      </c>
      <c r="N39" s="5" t="s">
        <v>1104</v>
      </c>
      <c r="O39" s="5" t="s">
        <v>1105</v>
      </c>
      <c r="P39" t="s">
        <v>1106</v>
      </c>
    </row>
    <row r="40" spans="1:16">
      <c r="A40" t="s">
        <v>1107</v>
      </c>
      <c r="B40" t="s">
        <v>1108</v>
      </c>
      <c r="C40" t="s">
        <v>1109</v>
      </c>
      <c r="D40" t="s">
        <v>1110</v>
      </c>
      <c r="E40" t="s">
        <v>1111</v>
      </c>
      <c r="F40">
        <v>950</v>
      </c>
      <c r="G40" t="s">
        <v>1112</v>
      </c>
      <c r="I40" s="2" t="s">
        <v>1113</v>
      </c>
      <c r="J40" s="2">
        <v>0</v>
      </c>
      <c r="K40" s="3" t="s">
        <v>1114</v>
      </c>
      <c r="N40" s="5" t="s">
        <v>1115</v>
      </c>
      <c r="O40" s="5" t="s">
        <v>1116</v>
      </c>
      <c r="P40" t="s">
        <v>1117</v>
      </c>
    </row>
    <row r="41" spans="1:16">
      <c r="A41" t="s">
        <v>1118</v>
      </c>
      <c r="B41" t="s">
        <v>1119</v>
      </c>
      <c r="C41" t="s">
        <v>1120</v>
      </c>
      <c r="D41" t="s">
        <v>1121</v>
      </c>
      <c r="E41" t="s">
        <v>1074</v>
      </c>
      <c r="F41">
        <v>124</v>
      </c>
      <c r="G41" t="s">
        <v>1075</v>
      </c>
      <c r="I41" s="2" t="s">
        <v>1122</v>
      </c>
      <c r="J41" s="2">
        <v>170</v>
      </c>
      <c r="K41" s="3" t="s">
        <v>1123</v>
      </c>
      <c r="N41" s="5" t="s">
        <v>1124</v>
      </c>
      <c r="O41" s="5" t="s">
        <v>1125</v>
      </c>
      <c r="P41" t="s">
        <v>195</v>
      </c>
    </row>
    <row r="42" spans="1:16">
      <c r="A42" t="s">
        <v>1126</v>
      </c>
      <c r="B42" t="s">
        <v>1127</v>
      </c>
      <c r="C42" t="s">
        <v>1128</v>
      </c>
      <c r="D42" t="s">
        <v>1129</v>
      </c>
      <c r="E42" t="s">
        <v>1130</v>
      </c>
      <c r="F42">
        <v>132</v>
      </c>
      <c r="G42" t="s">
        <v>1131</v>
      </c>
      <c r="I42" s="2" t="s">
        <v>1132</v>
      </c>
      <c r="J42" s="2">
        <v>188</v>
      </c>
      <c r="K42" s="3" t="s">
        <v>1133</v>
      </c>
      <c r="N42" s="5" t="s">
        <v>1134</v>
      </c>
      <c r="O42" s="5" t="s">
        <v>1135</v>
      </c>
      <c r="P42" t="s">
        <v>1136</v>
      </c>
    </row>
    <row r="43" spans="1:16">
      <c r="A43" t="s">
        <v>1137</v>
      </c>
      <c r="B43" t="s">
        <v>1138</v>
      </c>
      <c r="C43" t="s">
        <v>1139</v>
      </c>
      <c r="D43" t="s">
        <v>1140</v>
      </c>
      <c r="E43" t="s">
        <v>1141</v>
      </c>
      <c r="F43">
        <v>136</v>
      </c>
      <c r="G43" t="s">
        <v>1142</v>
      </c>
      <c r="I43" s="2" t="s">
        <v>1143</v>
      </c>
      <c r="J43" s="2">
        <v>931</v>
      </c>
      <c r="K43" s="3" t="s">
        <v>1144</v>
      </c>
      <c r="N43" s="5" t="s">
        <v>1145</v>
      </c>
      <c r="O43" s="5" t="s">
        <v>1146</v>
      </c>
      <c r="P43" t="s">
        <v>1147</v>
      </c>
    </row>
    <row r="44" spans="1:16">
      <c r="A44" t="s">
        <v>1148</v>
      </c>
      <c r="B44" t="s">
        <v>1149</v>
      </c>
      <c r="C44" t="s">
        <v>1150</v>
      </c>
      <c r="D44" t="s">
        <v>1151</v>
      </c>
      <c r="E44" t="s">
        <v>1111</v>
      </c>
      <c r="F44">
        <v>950</v>
      </c>
      <c r="G44" t="s">
        <v>1112</v>
      </c>
      <c r="I44" s="2" t="s">
        <v>1130</v>
      </c>
      <c r="J44" s="2">
        <v>132</v>
      </c>
      <c r="K44" s="3" t="s">
        <v>1131</v>
      </c>
      <c r="N44" s="5" t="s">
        <v>1152</v>
      </c>
      <c r="O44" s="5" t="s">
        <v>1153</v>
      </c>
      <c r="P44" t="s">
        <v>1154</v>
      </c>
    </row>
    <row r="45" spans="1:16">
      <c r="A45" t="s">
        <v>1155</v>
      </c>
      <c r="B45" t="s">
        <v>1156</v>
      </c>
      <c r="C45" t="s">
        <v>1157</v>
      </c>
      <c r="D45" t="s">
        <v>1158</v>
      </c>
      <c r="E45" t="s">
        <v>1111</v>
      </c>
      <c r="F45">
        <v>950</v>
      </c>
      <c r="G45" t="s">
        <v>1112</v>
      </c>
      <c r="I45" s="2" t="s">
        <v>1159</v>
      </c>
      <c r="J45" s="2">
        <v>203</v>
      </c>
      <c r="K45" s="3" t="s">
        <v>1160</v>
      </c>
      <c r="N45" s="5" t="s">
        <v>1161</v>
      </c>
      <c r="O45" s="5" t="s">
        <v>1162</v>
      </c>
      <c r="P45" t="s">
        <v>1163</v>
      </c>
    </row>
    <row r="46" spans="1:16">
      <c r="A46" t="s">
        <v>1164</v>
      </c>
      <c r="B46" t="s">
        <v>1165</v>
      </c>
      <c r="C46" t="s">
        <v>1166</v>
      </c>
      <c r="D46" t="s">
        <v>1167</v>
      </c>
      <c r="E46" t="s">
        <v>1102</v>
      </c>
      <c r="F46">
        <v>990</v>
      </c>
      <c r="G46" t="s">
        <v>1103</v>
      </c>
      <c r="I46" s="2" t="s">
        <v>1168</v>
      </c>
      <c r="J46" s="2">
        <v>262</v>
      </c>
      <c r="K46" s="3" t="s">
        <v>1169</v>
      </c>
      <c r="N46" s="5" t="s">
        <v>1170</v>
      </c>
      <c r="O46" s="5" t="s">
        <v>1171</v>
      </c>
      <c r="P46" t="s">
        <v>1172</v>
      </c>
    </row>
    <row r="47" spans="1:16">
      <c r="A47" t="s">
        <v>1173</v>
      </c>
      <c r="B47" t="s">
        <v>1174</v>
      </c>
      <c r="C47" t="s">
        <v>1175</v>
      </c>
      <c r="D47" t="s">
        <v>1176</v>
      </c>
      <c r="E47" t="s">
        <v>1113</v>
      </c>
      <c r="F47">
        <v>0</v>
      </c>
      <c r="G47" t="s">
        <v>1114</v>
      </c>
      <c r="I47" s="2" t="s">
        <v>1177</v>
      </c>
      <c r="J47" s="2">
        <v>208</v>
      </c>
      <c r="K47" s="3" t="s">
        <v>1178</v>
      </c>
      <c r="N47" s="5" t="s">
        <v>1179</v>
      </c>
      <c r="O47" s="5" t="s">
        <v>1180</v>
      </c>
      <c r="P47" t="s">
        <v>1181</v>
      </c>
    </row>
    <row r="48" spans="1:16">
      <c r="A48" t="s">
        <v>1182</v>
      </c>
      <c r="B48" t="s">
        <v>1183</v>
      </c>
      <c r="C48" t="s">
        <v>1184</v>
      </c>
      <c r="D48" t="s">
        <v>1185</v>
      </c>
      <c r="E48" t="s">
        <v>859</v>
      </c>
      <c r="F48">
        <v>36</v>
      </c>
      <c r="G48" t="s">
        <v>860</v>
      </c>
      <c r="I48" s="2" t="s">
        <v>1186</v>
      </c>
      <c r="J48" s="2">
        <v>214</v>
      </c>
      <c r="K48" s="3" t="s">
        <v>1187</v>
      </c>
      <c r="N48" s="5" t="s">
        <v>1188</v>
      </c>
      <c r="O48" s="5" t="s">
        <v>1189</v>
      </c>
      <c r="P48" t="s">
        <v>1190</v>
      </c>
    </row>
    <row r="49" spans="1:16">
      <c r="A49" t="s">
        <v>1191</v>
      </c>
      <c r="B49" t="s">
        <v>1192</v>
      </c>
      <c r="C49" t="s">
        <v>1193</v>
      </c>
      <c r="D49" t="s">
        <v>1194</v>
      </c>
      <c r="E49" t="s">
        <v>859</v>
      </c>
      <c r="F49">
        <v>36</v>
      </c>
      <c r="G49" t="s">
        <v>860</v>
      </c>
      <c r="I49" s="2" t="s">
        <v>750</v>
      </c>
      <c r="J49" s="2">
        <v>12</v>
      </c>
      <c r="K49" s="3" t="s">
        <v>751</v>
      </c>
      <c r="N49" s="5" t="s">
        <v>1195</v>
      </c>
      <c r="O49" s="5" t="s">
        <v>1196</v>
      </c>
      <c r="P49" t="s">
        <v>1197</v>
      </c>
    </row>
    <row r="50" spans="1:16">
      <c r="A50" t="s">
        <v>1198</v>
      </c>
      <c r="B50" t="s">
        <v>1199</v>
      </c>
      <c r="C50" t="s">
        <v>1200</v>
      </c>
      <c r="D50" t="s">
        <v>1201</v>
      </c>
      <c r="E50" t="s">
        <v>1122</v>
      </c>
      <c r="F50">
        <v>170</v>
      </c>
      <c r="G50" t="s">
        <v>1123</v>
      </c>
      <c r="I50" s="2" t="s">
        <v>1202</v>
      </c>
      <c r="J50" s="2">
        <v>818</v>
      </c>
      <c r="K50" s="3" t="s">
        <v>1203</v>
      </c>
      <c r="N50" s="5" t="s">
        <v>1204</v>
      </c>
      <c r="O50" s="5" t="s">
        <v>1205</v>
      </c>
      <c r="P50" t="s">
        <v>1206</v>
      </c>
    </row>
    <row r="51" spans="1:16">
      <c r="A51" t="s">
        <v>1207</v>
      </c>
      <c r="B51" t="s">
        <v>1208</v>
      </c>
      <c r="C51" t="s">
        <v>1209</v>
      </c>
      <c r="D51" t="s">
        <v>1210</v>
      </c>
      <c r="E51" t="s">
        <v>1211</v>
      </c>
      <c r="F51">
        <v>174</v>
      </c>
      <c r="G51" t="s">
        <v>1212</v>
      </c>
      <c r="I51" s="2" t="s">
        <v>1213</v>
      </c>
      <c r="J51" s="2">
        <v>232</v>
      </c>
      <c r="K51" s="3" t="s">
        <v>1214</v>
      </c>
      <c r="N51" s="5" t="s">
        <v>1215</v>
      </c>
      <c r="O51" s="5" t="s">
        <v>1216</v>
      </c>
      <c r="P51" t="s">
        <v>1217</v>
      </c>
    </row>
    <row r="52" spans="1:16">
      <c r="A52" t="s">
        <v>1218</v>
      </c>
      <c r="B52" t="s">
        <v>1219</v>
      </c>
      <c r="C52" t="s">
        <v>1220</v>
      </c>
      <c r="D52" t="s">
        <v>1221</v>
      </c>
      <c r="E52" t="s">
        <v>1132</v>
      </c>
      <c r="F52">
        <v>188</v>
      </c>
      <c r="G52" t="s">
        <v>1133</v>
      </c>
      <c r="I52" s="2" t="s">
        <v>1222</v>
      </c>
      <c r="J52" s="2">
        <v>230</v>
      </c>
      <c r="K52" s="3" t="s">
        <v>1223</v>
      </c>
      <c r="N52" s="5" t="s">
        <v>1224</v>
      </c>
      <c r="O52" s="5" t="s">
        <v>1225</v>
      </c>
      <c r="P52" t="s">
        <v>1226</v>
      </c>
    </row>
    <row r="53" spans="1:16">
      <c r="A53" t="s">
        <v>1227</v>
      </c>
      <c r="B53" t="s">
        <v>1228</v>
      </c>
      <c r="C53" t="s">
        <v>1229</v>
      </c>
      <c r="D53" t="s">
        <v>1230</v>
      </c>
      <c r="E53" t="s">
        <v>978</v>
      </c>
      <c r="F53">
        <v>952</v>
      </c>
      <c r="G53" t="s">
        <v>979</v>
      </c>
      <c r="I53" s="2" t="s">
        <v>725</v>
      </c>
      <c r="J53" s="2">
        <v>978</v>
      </c>
      <c r="K53" s="3" t="s">
        <v>726</v>
      </c>
      <c r="N53" s="5" t="s">
        <v>1231</v>
      </c>
      <c r="O53" s="5" t="s">
        <v>1232</v>
      </c>
      <c r="P53" t="s">
        <v>1233</v>
      </c>
    </row>
    <row r="54" spans="1:16">
      <c r="A54" t="s">
        <v>1234</v>
      </c>
      <c r="B54" t="s">
        <v>1235</v>
      </c>
      <c r="C54" t="s">
        <v>1236</v>
      </c>
      <c r="D54" t="s">
        <v>1237</v>
      </c>
      <c r="E54" t="s">
        <v>1238</v>
      </c>
      <c r="F54">
        <v>191</v>
      </c>
      <c r="G54" t="s">
        <v>1239</v>
      </c>
      <c r="I54" s="2" t="s">
        <v>1240</v>
      </c>
      <c r="J54" s="2">
        <v>242</v>
      </c>
      <c r="K54" s="3" t="s">
        <v>1241</v>
      </c>
      <c r="N54" s="5" t="s">
        <v>1242</v>
      </c>
      <c r="O54" s="5" t="s">
        <v>1243</v>
      </c>
      <c r="P54" t="s">
        <v>192</v>
      </c>
    </row>
    <row r="55" spans="1:16">
      <c r="A55" t="s">
        <v>1244</v>
      </c>
      <c r="B55" t="s">
        <v>1245</v>
      </c>
      <c r="C55" t="s">
        <v>1246</v>
      </c>
      <c r="D55" t="s">
        <v>1247</v>
      </c>
      <c r="E55" t="s">
        <v>1143</v>
      </c>
      <c r="F55">
        <v>931</v>
      </c>
      <c r="G55" t="s">
        <v>1144</v>
      </c>
      <c r="I55" s="2" t="s">
        <v>1248</v>
      </c>
      <c r="J55" s="2">
        <v>238</v>
      </c>
      <c r="K55" s="3" t="s">
        <v>1249</v>
      </c>
      <c r="N55" s="5" t="s">
        <v>1250</v>
      </c>
      <c r="O55" s="5" t="s">
        <v>1251</v>
      </c>
      <c r="P55" t="s">
        <v>1252</v>
      </c>
    </row>
    <row r="56" spans="1:16">
      <c r="A56" t="s">
        <v>1253</v>
      </c>
      <c r="B56" t="s">
        <v>1254</v>
      </c>
      <c r="C56" t="s">
        <v>1255</v>
      </c>
      <c r="D56" t="s">
        <v>1256</v>
      </c>
      <c r="E56" t="s">
        <v>725</v>
      </c>
      <c r="F56">
        <v>978</v>
      </c>
      <c r="G56" t="s">
        <v>726</v>
      </c>
      <c r="I56" s="2" t="s">
        <v>1257</v>
      </c>
      <c r="J56" s="2">
        <v>826</v>
      </c>
      <c r="K56" s="3" t="s">
        <v>1258</v>
      </c>
      <c r="N56" s="5" t="s">
        <v>1259</v>
      </c>
      <c r="O56" s="5" t="s">
        <v>1260</v>
      </c>
      <c r="P56" t="s">
        <v>1261</v>
      </c>
    </row>
    <row r="57" spans="1:16">
      <c r="A57" t="s">
        <v>1262</v>
      </c>
      <c r="B57" t="s">
        <v>1263</v>
      </c>
      <c r="C57" t="s">
        <v>1264</v>
      </c>
      <c r="D57" t="s">
        <v>1265</v>
      </c>
      <c r="E57" t="s">
        <v>1159</v>
      </c>
      <c r="F57">
        <v>203</v>
      </c>
      <c r="G57" t="s">
        <v>1160</v>
      </c>
      <c r="I57" s="2" t="s">
        <v>1266</v>
      </c>
      <c r="J57" s="2">
        <v>981</v>
      </c>
      <c r="K57" s="3" t="s">
        <v>1267</v>
      </c>
      <c r="N57" s="5" t="s">
        <v>1268</v>
      </c>
      <c r="O57" s="5" t="s">
        <v>1269</v>
      </c>
      <c r="P57" t="s">
        <v>1270</v>
      </c>
    </row>
    <row r="58" spans="1:16">
      <c r="A58" t="s">
        <v>1271</v>
      </c>
      <c r="B58" t="s">
        <v>1272</v>
      </c>
      <c r="C58" t="s">
        <v>1273</v>
      </c>
      <c r="D58" t="s">
        <v>1274</v>
      </c>
      <c r="E58" t="s">
        <v>1082</v>
      </c>
      <c r="F58">
        <v>976</v>
      </c>
      <c r="G58" t="s">
        <v>1083</v>
      </c>
      <c r="I58" s="2" t="s">
        <v>1275</v>
      </c>
      <c r="J58" s="2">
        <v>0</v>
      </c>
      <c r="K58" s="3" t="s">
        <v>1276</v>
      </c>
      <c r="N58" s="5" t="s">
        <v>1277</v>
      </c>
      <c r="O58" s="5" t="s">
        <v>1278</v>
      </c>
      <c r="P58" t="s">
        <v>1279</v>
      </c>
    </row>
    <row r="59" spans="1:16">
      <c r="A59" t="s">
        <v>1280</v>
      </c>
      <c r="B59" t="s">
        <v>1281</v>
      </c>
      <c r="C59" t="s">
        <v>1282</v>
      </c>
      <c r="D59" t="s">
        <v>1283</v>
      </c>
      <c r="E59" t="s">
        <v>1177</v>
      </c>
      <c r="F59">
        <v>208</v>
      </c>
      <c r="G59" t="s">
        <v>1178</v>
      </c>
      <c r="I59" s="2" t="s">
        <v>1284</v>
      </c>
      <c r="J59" s="2">
        <v>936</v>
      </c>
      <c r="K59" s="3" t="s">
        <v>1285</v>
      </c>
      <c r="N59" s="5" t="s">
        <v>1286</v>
      </c>
      <c r="O59" s="5" t="s">
        <v>1287</v>
      </c>
      <c r="P59" t="s">
        <v>1288</v>
      </c>
    </row>
    <row r="60" spans="1:16">
      <c r="A60" t="s">
        <v>1289</v>
      </c>
      <c r="B60" t="s">
        <v>1290</v>
      </c>
      <c r="C60" t="s">
        <v>1291</v>
      </c>
      <c r="D60" t="s">
        <v>1292</v>
      </c>
      <c r="E60" t="s">
        <v>1168</v>
      </c>
      <c r="F60">
        <v>262</v>
      </c>
      <c r="G60" t="s">
        <v>1169</v>
      </c>
      <c r="I60" s="2" t="s">
        <v>1293</v>
      </c>
      <c r="J60" s="2">
        <v>292</v>
      </c>
      <c r="K60" s="3" t="s">
        <v>1294</v>
      </c>
      <c r="N60" s="5" t="s">
        <v>1295</v>
      </c>
      <c r="O60" s="5" t="s">
        <v>1296</v>
      </c>
      <c r="P60" t="s">
        <v>1297</v>
      </c>
    </row>
    <row r="61" spans="1:16">
      <c r="A61" t="s">
        <v>1298</v>
      </c>
      <c r="B61" t="s">
        <v>1299</v>
      </c>
      <c r="C61" t="s">
        <v>1300</v>
      </c>
      <c r="D61" t="s">
        <v>1301</v>
      </c>
      <c r="E61" t="s">
        <v>797</v>
      </c>
      <c r="F61">
        <v>951</v>
      </c>
      <c r="G61" t="s">
        <v>798</v>
      </c>
      <c r="I61" s="2" t="s">
        <v>1302</v>
      </c>
      <c r="J61" s="2">
        <v>270</v>
      </c>
      <c r="K61" s="3" t="s">
        <v>1303</v>
      </c>
      <c r="N61" s="5" t="s">
        <v>1304</v>
      </c>
      <c r="O61" s="5" t="s">
        <v>1305</v>
      </c>
      <c r="P61" t="s">
        <v>1306</v>
      </c>
    </row>
    <row r="62" spans="1:16">
      <c r="A62" t="s">
        <v>1307</v>
      </c>
      <c r="B62" t="s">
        <v>1308</v>
      </c>
      <c r="C62" t="s">
        <v>1309</v>
      </c>
      <c r="D62" t="s">
        <v>1310</v>
      </c>
      <c r="E62" t="s">
        <v>1186</v>
      </c>
      <c r="F62">
        <v>214</v>
      </c>
      <c r="G62" t="s">
        <v>1187</v>
      </c>
      <c r="I62" s="2" t="s">
        <v>1311</v>
      </c>
      <c r="J62" s="2">
        <v>324</v>
      </c>
      <c r="K62" s="3" t="s">
        <v>1312</v>
      </c>
      <c r="N62" s="5" t="s">
        <v>1313</v>
      </c>
      <c r="O62" s="5" t="s">
        <v>1314</v>
      </c>
      <c r="P62" t="s">
        <v>183</v>
      </c>
    </row>
    <row r="63" spans="1:16">
      <c r="A63" t="s">
        <v>1315</v>
      </c>
      <c r="B63" t="s">
        <v>1316</v>
      </c>
      <c r="C63" t="s">
        <v>1317</v>
      </c>
      <c r="D63" t="s">
        <v>1318</v>
      </c>
      <c r="E63" t="s">
        <v>185</v>
      </c>
      <c r="F63">
        <v>840</v>
      </c>
      <c r="G63" t="s">
        <v>697</v>
      </c>
      <c r="I63" s="2" t="s">
        <v>1319</v>
      </c>
      <c r="J63" s="2">
        <v>320</v>
      </c>
      <c r="K63" s="3" t="s">
        <v>1320</v>
      </c>
      <c r="N63" s="5" t="s">
        <v>1321</v>
      </c>
      <c r="O63" s="5" t="s">
        <v>1322</v>
      </c>
      <c r="P63" t="s">
        <v>1323</v>
      </c>
    </row>
    <row r="64" spans="1:16">
      <c r="A64" t="s">
        <v>1324</v>
      </c>
      <c r="B64" t="s">
        <v>1325</v>
      </c>
      <c r="C64" t="s">
        <v>1326</v>
      </c>
      <c r="D64" t="s">
        <v>1327</v>
      </c>
      <c r="E64" t="s">
        <v>1202</v>
      </c>
      <c r="F64">
        <v>818</v>
      </c>
      <c r="G64" t="s">
        <v>1203</v>
      </c>
      <c r="I64" s="2" t="s">
        <v>1328</v>
      </c>
      <c r="J64" s="2">
        <v>328</v>
      </c>
      <c r="K64" s="3" t="s">
        <v>1329</v>
      </c>
      <c r="N64" s="5" t="s">
        <v>1330</v>
      </c>
      <c r="O64" s="5" t="s">
        <v>1331</v>
      </c>
      <c r="P64" t="s">
        <v>187</v>
      </c>
    </row>
    <row r="65" spans="1:16">
      <c r="A65" t="s">
        <v>1332</v>
      </c>
      <c r="B65" t="s">
        <v>1333</v>
      </c>
      <c r="C65" t="s">
        <v>1334</v>
      </c>
      <c r="D65" t="s">
        <v>1335</v>
      </c>
      <c r="E65" t="s">
        <v>185</v>
      </c>
      <c r="F65">
        <v>840</v>
      </c>
      <c r="G65" t="s">
        <v>697</v>
      </c>
      <c r="I65" s="2" t="s">
        <v>1336</v>
      </c>
      <c r="J65" s="2">
        <v>344</v>
      </c>
      <c r="K65" s="3" t="s">
        <v>1337</v>
      </c>
      <c r="N65" s="5" t="s">
        <v>1338</v>
      </c>
      <c r="O65" s="5" t="s">
        <v>1339</v>
      </c>
      <c r="P65" t="s">
        <v>1340</v>
      </c>
    </row>
    <row r="66" spans="1:16">
      <c r="A66" t="s">
        <v>1341</v>
      </c>
      <c r="B66" t="s">
        <v>1342</v>
      </c>
      <c r="C66" t="s">
        <v>1343</v>
      </c>
      <c r="D66" t="s">
        <v>1344</v>
      </c>
      <c r="E66" t="s">
        <v>1111</v>
      </c>
      <c r="F66">
        <v>950</v>
      </c>
      <c r="G66" t="s">
        <v>1112</v>
      </c>
      <c r="I66" s="2" t="s">
        <v>1345</v>
      </c>
      <c r="J66" s="2">
        <v>340</v>
      </c>
      <c r="K66" s="3" t="s">
        <v>1346</v>
      </c>
      <c r="N66" s="5" t="s">
        <v>1347</v>
      </c>
      <c r="O66" s="5" t="s">
        <v>1348</v>
      </c>
      <c r="P66" t="s">
        <v>1349</v>
      </c>
    </row>
    <row r="67" spans="1:16">
      <c r="A67" t="s">
        <v>1350</v>
      </c>
      <c r="B67" t="s">
        <v>1351</v>
      </c>
      <c r="C67" t="s">
        <v>1352</v>
      </c>
      <c r="D67" t="s">
        <v>1353</v>
      </c>
      <c r="E67" t="s">
        <v>1213</v>
      </c>
      <c r="F67">
        <v>232</v>
      </c>
      <c r="G67" t="s">
        <v>1214</v>
      </c>
      <c r="I67" s="2" t="s">
        <v>1238</v>
      </c>
      <c r="J67" s="2">
        <v>191</v>
      </c>
      <c r="K67" s="3" t="s">
        <v>1239</v>
      </c>
      <c r="N67" s="5" t="s">
        <v>1354</v>
      </c>
      <c r="O67" s="5" t="s">
        <v>1355</v>
      </c>
      <c r="P67" t="s">
        <v>1356</v>
      </c>
    </row>
    <row r="68" spans="1:16">
      <c r="A68" t="s">
        <v>1357</v>
      </c>
      <c r="B68" t="s">
        <v>1358</v>
      </c>
      <c r="C68" t="s">
        <v>1359</v>
      </c>
      <c r="D68" t="s">
        <v>1360</v>
      </c>
      <c r="E68" t="s">
        <v>725</v>
      </c>
      <c r="F68">
        <v>978</v>
      </c>
      <c r="G68" t="s">
        <v>726</v>
      </c>
      <c r="I68" s="2" t="s">
        <v>1361</v>
      </c>
      <c r="J68" s="2">
        <v>332</v>
      </c>
      <c r="K68" s="3" t="s">
        <v>1362</v>
      </c>
      <c r="N68" s="5" t="s">
        <v>1363</v>
      </c>
      <c r="O68" s="5" t="s">
        <v>1364</v>
      </c>
      <c r="P68" t="s">
        <v>1365</v>
      </c>
    </row>
    <row r="69" spans="1:16">
      <c r="A69" t="s">
        <v>1366</v>
      </c>
      <c r="B69" t="s">
        <v>1367</v>
      </c>
      <c r="C69" t="s">
        <v>1368</v>
      </c>
      <c r="D69" t="s">
        <v>1369</v>
      </c>
      <c r="E69" t="s">
        <v>1370</v>
      </c>
      <c r="F69">
        <v>748</v>
      </c>
      <c r="G69" t="s">
        <v>1371</v>
      </c>
      <c r="I69" s="2" t="s">
        <v>1372</v>
      </c>
      <c r="J69" s="2">
        <v>348</v>
      </c>
      <c r="K69" s="3" t="s">
        <v>1373</v>
      </c>
      <c r="N69" s="5" t="s">
        <v>1374</v>
      </c>
      <c r="O69" s="5" t="s">
        <v>1375</v>
      </c>
      <c r="P69" t="s">
        <v>1376</v>
      </c>
    </row>
    <row r="70" spans="1:16">
      <c r="A70" t="s">
        <v>1377</v>
      </c>
      <c r="B70" t="s">
        <v>1378</v>
      </c>
      <c r="C70" t="s">
        <v>1379</v>
      </c>
      <c r="D70" t="s">
        <v>1380</v>
      </c>
      <c r="E70" t="s">
        <v>1222</v>
      </c>
      <c r="F70">
        <v>230</v>
      </c>
      <c r="G70" t="s">
        <v>1223</v>
      </c>
      <c r="I70" s="2" t="s">
        <v>89</v>
      </c>
      <c r="J70" s="2">
        <v>360</v>
      </c>
      <c r="K70" s="3" t="s">
        <v>1381</v>
      </c>
      <c r="N70" s="5" t="s">
        <v>1382</v>
      </c>
      <c r="O70" s="5" t="s">
        <v>1383</v>
      </c>
      <c r="P70" t="s">
        <v>1384</v>
      </c>
    </row>
    <row r="71" spans="1:16">
      <c r="A71" t="s">
        <v>1385</v>
      </c>
      <c r="B71" t="s">
        <v>1386</v>
      </c>
      <c r="C71" t="s">
        <v>1387</v>
      </c>
      <c r="D71" t="s">
        <v>1388</v>
      </c>
      <c r="E71" t="s">
        <v>1248</v>
      </c>
      <c r="F71">
        <v>238</v>
      </c>
      <c r="G71" t="s">
        <v>1249</v>
      </c>
      <c r="I71" s="2" t="s">
        <v>1389</v>
      </c>
      <c r="J71" s="2">
        <v>376</v>
      </c>
      <c r="K71" s="3" t="s">
        <v>1390</v>
      </c>
      <c r="N71" s="5" t="s">
        <v>1391</v>
      </c>
      <c r="O71" s="5" t="s">
        <v>1392</v>
      </c>
      <c r="P71" t="s">
        <v>191</v>
      </c>
    </row>
    <row r="72" spans="1:16">
      <c r="A72" t="s">
        <v>1393</v>
      </c>
      <c r="B72" t="s">
        <v>1394</v>
      </c>
      <c r="C72" t="s">
        <v>1395</v>
      </c>
      <c r="D72" t="s">
        <v>1396</v>
      </c>
      <c r="E72" t="s">
        <v>1177</v>
      </c>
      <c r="F72">
        <v>208</v>
      </c>
      <c r="G72" t="s">
        <v>1178</v>
      </c>
      <c r="I72" s="2" t="s">
        <v>1397</v>
      </c>
      <c r="J72" s="2">
        <v>0</v>
      </c>
      <c r="K72" s="3" t="s">
        <v>1398</v>
      </c>
      <c r="N72" s="5" t="s">
        <v>1399</v>
      </c>
      <c r="O72" s="5" t="s">
        <v>1400</v>
      </c>
      <c r="P72" t="s">
        <v>189</v>
      </c>
    </row>
    <row r="73" spans="1:16">
      <c r="A73" t="s">
        <v>1401</v>
      </c>
      <c r="B73" t="s">
        <v>1402</v>
      </c>
      <c r="C73" t="s">
        <v>1403</v>
      </c>
      <c r="D73" t="s">
        <v>1404</v>
      </c>
      <c r="E73" t="s">
        <v>1240</v>
      </c>
      <c r="F73">
        <v>242</v>
      </c>
      <c r="G73" t="s">
        <v>1241</v>
      </c>
      <c r="I73" s="2" t="s">
        <v>1405</v>
      </c>
      <c r="J73" s="2">
        <v>356</v>
      </c>
      <c r="K73" s="3" t="s">
        <v>1406</v>
      </c>
      <c r="N73" s="5">
        <v>7103</v>
      </c>
      <c r="O73" s="5" t="s">
        <v>1407</v>
      </c>
      <c r="P73" s="5" t="s">
        <v>1408</v>
      </c>
    </row>
    <row r="74" spans="1:16">
      <c r="A74" t="s">
        <v>1409</v>
      </c>
      <c r="B74" t="s">
        <v>1410</v>
      </c>
      <c r="C74" t="s">
        <v>1411</v>
      </c>
      <c r="D74" t="s">
        <v>1412</v>
      </c>
      <c r="E74" t="s">
        <v>725</v>
      </c>
      <c r="F74">
        <v>978</v>
      </c>
      <c r="G74" t="s">
        <v>726</v>
      </c>
      <c r="I74" s="2" t="s">
        <v>1413</v>
      </c>
      <c r="J74" s="2">
        <v>368</v>
      </c>
      <c r="K74" s="3" t="s">
        <v>1414</v>
      </c>
      <c r="N74" s="216">
        <v>7202</v>
      </c>
      <c r="O74" t="s">
        <v>1415</v>
      </c>
      <c r="P74" t="s">
        <v>1416</v>
      </c>
    </row>
    <row r="75" spans="1:16">
      <c r="A75" t="s">
        <v>1417</v>
      </c>
      <c r="B75" t="s">
        <v>1418</v>
      </c>
      <c r="C75" t="s">
        <v>1419</v>
      </c>
      <c r="D75" t="s">
        <v>1420</v>
      </c>
      <c r="E75" t="s">
        <v>725</v>
      </c>
      <c r="F75">
        <v>978</v>
      </c>
      <c r="G75" t="s">
        <v>726</v>
      </c>
      <c r="I75" s="2" t="s">
        <v>1421</v>
      </c>
      <c r="J75" s="2">
        <v>364</v>
      </c>
      <c r="K75" s="3" t="s">
        <v>1422</v>
      </c>
    </row>
    <row r="76" spans="1:16">
      <c r="A76" t="s">
        <v>1423</v>
      </c>
      <c r="B76" t="s">
        <v>1424</v>
      </c>
      <c r="C76" t="s">
        <v>1425</v>
      </c>
      <c r="D76" t="s">
        <v>1426</v>
      </c>
      <c r="E76" t="s">
        <v>725</v>
      </c>
      <c r="F76">
        <v>978</v>
      </c>
      <c r="G76" t="s">
        <v>726</v>
      </c>
      <c r="I76" s="2" t="s">
        <v>1427</v>
      </c>
      <c r="J76" s="2">
        <v>352</v>
      </c>
      <c r="K76" s="3" t="s">
        <v>1428</v>
      </c>
    </row>
    <row r="77" spans="1:16">
      <c r="A77" t="s">
        <v>1429</v>
      </c>
      <c r="B77" t="s">
        <v>1430</v>
      </c>
      <c r="C77" t="s">
        <v>1431</v>
      </c>
      <c r="D77" t="s">
        <v>1432</v>
      </c>
      <c r="E77" t="s">
        <v>725</v>
      </c>
      <c r="F77">
        <v>978</v>
      </c>
      <c r="G77" t="s">
        <v>726</v>
      </c>
      <c r="I77" s="2" t="s">
        <v>1433</v>
      </c>
      <c r="J77" s="2">
        <v>0</v>
      </c>
      <c r="K77" s="3" t="s">
        <v>1434</v>
      </c>
    </row>
    <row r="78" spans="1:16">
      <c r="A78" t="s">
        <v>1435</v>
      </c>
      <c r="B78" t="s">
        <v>1436</v>
      </c>
      <c r="C78" t="s">
        <v>1437</v>
      </c>
      <c r="D78" t="s">
        <v>1438</v>
      </c>
      <c r="E78" t="s">
        <v>725</v>
      </c>
      <c r="F78">
        <v>978</v>
      </c>
      <c r="G78" t="s">
        <v>726</v>
      </c>
      <c r="I78" s="2" t="s">
        <v>1439</v>
      </c>
      <c r="J78" s="2">
        <v>388</v>
      </c>
      <c r="K78" s="3" t="s">
        <v>1440</v>
      </c>
    </row>
    <row r="79" spans="1:16">
      <c r="A79" t="s">
        <v>1441</v>
      </c>
      <c r="B79" t="s">
        <v>1442</v>
      </c>
      <c r="C79" t="s">
        <v>1443</v>
      </c>
      <c r="D79" t="s">
        <v>1444</v>
      </c>
      <c r="E79" t="s">
        <v>1111</v>
      </c>
      <c r="F79">
        <v>950</v>
      </c>
      <c r="G79" t="s">
        <v>1112</v>
      </c>
      <c r="I79" s="2" t="s">
        <v>1445</v>
      </c>
      <c r="J79" s="2">
        <v>400</v>
      </c>
      <c r="K79" s="3" t="s">
        <v>1446</v>
      </c>
    </row>
    <row r="80" spans="1:16">
      <c r="A80" t="s">
        <v>1447</v>
      </c>
      <c r="B80" t="s">
        <v>1448</v>
      </c>
      <c r="C80" t="s">
        <v>1449</v>
      </c>
      <c r="D80" t="s">
        <v>1450</v>
      </c>
      <c r="E80" t="s">
        <v>1302</v>
      </c>
      <c r="F80">
        <v>270</v>
      </c>
      <c r="G80" t="s">
        <v>1303</v>
      </c>
      <c r="I80" s="2" t="s">
        <v>1451</v>
      </c>
      <c r="J80" s="2">
        <v>392</v>
      </c>
      <c r="K80" s="3" t="s">
        <v>1452</v>
      </c>
    </row>
    <row r="81" spans="1:11">
      <c r="A81" t="s">
        <v>1453</v>
      </c>
      <c r="B81" t="s">
        <v>1454</v>
      </c>
      <c r="C81" t="s">
        <v>1455</v>
      </c>
      <c r="D81" t="s">
        <v>1456</v>
      </c>
      <c r="E81" t="s">
        <v>1266</v>
      </c>
      <c r="F81">
        <v>981</v>
      </c>
      <c r="G81" t="s">
        <v>1267</v>
      </c>
      <c r="I81" s="2" t="s">
        <v>1457</v>
      </c>
      <c r="J81" s="2">
        <v>404</v>
      </c>
      <c r="K81" s="3" t="s">
        <v>1458</v>
      </c>
    </row>
    <row r="82" spans="1:11">
      <c r="A82" t="s">
        <v>1459</v>
      </c>
      <c r="B82" t="s">
        <v>1460</v>
      </c>
      <c r="C82" t="s">
        <v>1461</v>
      </c>
      <c r="D82" t="s">
        <v>1462</v>
      </c>
      <c r="E82" t="s">
        <v>725</v>
      </c>
      <c r="F82">
        <v>978</v>
      </c>
      <c r="G82" t="s">
        <v>726</v>
      </c>
      <c r="I82" s="2" t="s">
        <v>1463</v>
      </c>
      <c r="J82" s="2">
        <v>417</v>
      </c>
      <c r="K82" s="3" t="s">
        <v>1464</v>
      </c>
    </row>
    <row r="83" spans="1:11">
      <c r="A83" t="s">
        <v>1465</v>
      </c>
      <c r="B83" t="s">
        <v>1466</v>
      </c>
      <c r="C83" t="s">
        <v>1467</v>
      </c>
      <c r="D83" t="s">
        <v>1468</v>
      </c>
      <c r="E83" t="s">
        <v>1284</v>
      </c>
      <c r="F83">
        <v>936</v>
      </c>
      <c r="G83" t="s">
        <v>1285</v>
      </c>
      <c r="I83" s="2" t="s">
        <v>1100</v>
      </c>
      <c r="J83" s="2">
        <v>116</v>
      </c>
      <c r="K83" s="3" t="s">
        <v>1101</v>
      </c>
    </row>
    <row r="84" spans="1:11">
      <c r="A84" t="s">
        <v>1469</v>
      </c>
      <c r="B84" t="s">
        <v>1470</v>
      </c>
      <c r="C84" t="s">
        <v>1471</v>
      </c>
      <c r="D84" t="s">
        <v>1472</v>
      </c>
      <c r="E84" t="s">
        <v>1293</v>
      </c>
      <c r="F84">
        <v>292</v>
      </c>
      <c r="G84" t="s">
        <v>1294</v>
      </c>
      <c r="I84" s="2" t="s">
        <v>1211</v>
      </c>
      <c r="J84" s="2">
        <v>174</v>
      </c>
      <c r="K84" s="3" t="s">
        <v>1212</v>
      </c>
    </row>
    <row r="85" spans="1:11">
      <c r="A85" t="s">
        <v>1473</v>
      </c>
      <c r="B85" t="s">
        <v>1474</v>
      </c>
      <c r="C85" t="s">
        <v>1475</v>
      </c>
      <c r="D85" t="s">
        <v>1476</v>
      </c>
      <c r="E85" t="s">
        <v>725</v>
      </c>
      <c r="F85">
        <v>978</v>
      </c>
      <c r="G85" t="s">
        <v>726</v>
      </c>
      <c r="I85" s="2" t="s">
        <v>1477</v>
      </c>
      <c r="J85" s="2">
        <v>408</v>
      </c>
      <c r="K85" s="3" t="s">
        <v>1478</v>
      </c>
    </row>
    <row r="86" spans="1:11">
      <c r="A86" t="s">
        <v>1479</v>
      </c>
      <c r="B86" t="s">
        <v>1480</v>
      </c>
      <c r="C86" t="s">
        <v>1481</v>
      </c>
      <c r="D86" t="s">
        <v>1482</v>
      </c>
      <c r="E86" t="s">
        <v>1177</v>
      </c>
      <c r="F86">
        <v>208</v>
      </c>
      <c r="G86" t="s">
        <v>1178</v>
      </c>
      <c r="I86" s="2" t="s">
        <v>1483</v>
      </c>
      <c r="J86" s="2">
        <v>410</v>
      </c>
      <c r="K86" s="3" t="s">
        <v>1484</v>
      </c>
    </row>
    <row r="87" spans="1:11">
      <c r="A87" t="s">
        <v>1485</v>
      </c>
      <c r="B87" t="s">
        <v>1486</v>
      </c>
      <c r="C87" t="s">
        <v>1487</v>
      </c>
      <c r="D87" t="s">
        <v>1488</v>
      </c>
      <c r="E87" t="s">
        <v>797</v>
      </c>
      <c r="F87">
        <v>951</v>
      </c>
      <c r="G87" t="s">
        <v>798</v>
      </c>
      <c r="I87" s="2" t="s">
        <v>1489</v>
      </c>
      <c r="J87" s="2">
        <v>414</v>
      </c>
      <c r="K87" s="3" t="s">
        <v>1490</v>
      </c>
    </row>
    <row r="88" spans="1:11">
      <c r="A88" t="s">
        <v>1491</v>
      </c>
      <c r="B88" t="s">
        <v>1492</v>
      </c>
      <c r="C88" t="s">
        <v>1493</v>
      </c>
      <c r="D88" t="s">
        <v>1494</v>
      </c>
      <c r="E88" t="s">
        <v>725</v>
      </c>
      <c r="F88">
        <v>978</v>
      </c>
      <c r="G88" t="s">
        <v>726</v>
      </c>
      <c r="I88" s="2" t="s">
        <v>1141</v>
      </c>
      <c r="J88" s="2">
        <v>136</v>
      </c>
      <c r="K88" s="3" t="s">
        <v>1142</v>
      </c>
    </row>
    <row r="89" spans="1:11">
      <c r="A89" t="s">
        <v>1495</v>
      </c>
      <c r="B89" t="s">
        <v>1496</v>
      </c>
      <c r="C89" t="s">
        <v>1497</v>
      </c>
      <c r="D89" t="s">
        <v>1498</v>
      </c>
      <c r="E89" t="s">
        <v>185</v>
      </c>
      <c r="F89">
        <v>840</v>
      </c>
      <c r="G89" t="s">
        <v>697</v>
      </c>
      <c r="I89" s="2" t="s">
        <v>1499</v>
      </c>
      <c r="J89" s="2">
        <v>398</v>
      </c>
      <c r="K89" s="3" t="s">
        <v>1500</v>
      </c>
    </row>
    <row r="90" spans="1:11">
      <c r="A90" t="s">
        <v>1501</v>
      </c>
      <c r="B90" t="s">
        <v>1502</v>
      </c>
      <c r="C90" t="s">
        <v>1503</v>
      </c>
      <c r="D90" t="s">
        <v>1504</v>
      </c>
      <c r="E90" t="s">
        <v>1319</v>
      </c>
      <c r="F90">
        <v>320</v>
      </c>
      <c r="G90" t="s">
        <v>1320</v>
      </c>
      <c r="I90" s="2" t="s">
        <v>1505</v>
      </c>
      <c r="J90" s="2">
        <v>418</v>
      </c>
      <c r="K90" s="3" t="s">
        <v>1506</v>
      </c>
    </row>
    <row r="91" spans="1:11">
      <c r="A91" t="s">
        <v>1507</v>
      </c>
      <c r="B91" t="s">
        <v>1508</v>
      </c>
      <c r="C91" t="s">
        <v>1509</v>
      </c>
      <c r="D91" t="s">
        <v>1510</v>
      </c>
      <c r="E91" t="s">
        <v>1275</v>
      </c>
      <c r="F91">
        <v>0</v>
      </c>
      <c r="G91" t="s">
        <v>1276</v>
      </c>
      <c r="I91" s="2" t="s">
        <v>1511</v>
      </c>
      <c r="J91" s="2">
        <v>422</v>
      </c>
      <c r="K91" s="3" t="s">
        <v>1512</v>
      </c>
    </row>
    <row r="92" spans="1:11">
      <c r="A92" t="s">
        <v>1513</v>
      </c>
      <c r="B92" t="s">
        <v>1514</v>
      </c>
      <c r="C92" t="s">
        <v>1515</v>
      </c>
      <c r="D92" t="s">
        <v>1516</v>
      </c>
      <c r="E92" t="s">
        <v>1311</v>
      </c>
      <c r="F92">
        <v>324</v>
      </c>
      <c r="G92" t="s">
        <v>1312</v>
      </c>
      <c r="I92" s="2" t="s">
        <v>1517</v>
      </c>
      <c r="J92" s="2">
        <v>144</v>
      </c>
      <c r="K92" s="3" t="s">
        <v>1518</v>
      </c>
    </row>
    <row r="93" spans="1:11">
      <c r="A93" t="s">
        <v>1519</v>
      </c>
      <c r="B93" t="s">
        <v>1520</v>
      </c>
      <c r="C93" t="s">
        <v>1521</v>
      </c>
      <c r="D93" t="s">
        <v>1522</v>
      </c>
      <c r="E93" t="s">
        <v>978</v>
      </c>
      <c r="F93">
        <v>952</v>
      </c>
      <c r="G93" t="s">
        <v>979</v>
      </c>
      <c r="I93" s="2" t="s">
        <v>1523</v>
      </c>
      <c r="J93" s="2">
        <v>430</v>
      </c>
      <c r="K93" s="3" t="s">
        <v>1524</v>
      </c>
    </row>
    <row r="94" spans="1:11">
      <c r="A94" t="s">
        <v>1525</v>
      </c>
      <c r="B94" t="s">
        <v>1526</v>
      </c>
      <c r="C94" t="s">
        <v>1527</v>
      </c>
      <c r="D94" t="s">
        <v>1528</v>
      </c>
      <c r="E94" t="s">
        <v>1328</v>
      </c>
      <c r="F94">
        <v>328</v>
      </c>
      <c r="G94" t="s">
        <v>1329</v>
      </c>
      <c r="I94" s="2" t="s">
        <v>1529</v>
      </c>
      <c r="J94" s="2">
        <v>426</v>
      </c>
      <c r="K94" s="3" t="s">
        <v>1530</v>
      </c>
    </row>
    <row r="95" spans="1:11">
      <c r="A95" t="s">
        <v>1531</v>
      </c>
      <c r="B95" t="s">
        <v>1532</v>
      </c>
      <c r="C95" t="s">
        <v>1533</v>
      </c>
      <c r="D95" t="s">
        <v>1534</v>
      </c>
      <c r="E95" t="s">
        <v>1361</v>
      </c>
      <c r="F95">
        <v>332</v>
      </c>
      <c r="G95" t="s">
        <v>1362</v>
      </c>
      <c r="I95" s="2" t="s">
        <v>1535</v>
      </c>
      <c r="J95" s="2">
        <v>434</v>
      </c>
      <c r="K95" s="3" t="s">
        <v>1536</v>
      </c>
    </row>
    <row r="96" spans="1:11">
      <c r="A96" t="s">
        <v>1537</v>
      </c>
      <c r="B96" t="s">
        <v>1538</v>
      </c>
      <c r="C96" t="s">
        <v>1539</v>
      </c>
      <c r="D96" t="s">
        <v>1540</v>
      </c>
      <c r="I96" s="2" t="s">
        <v>1541</v>
      </c>
      <c r="J96" s="2">
        <v>504</v>
      </c>
      <c r="K96" s="3" t="s">
        <v>1542</v>
      </c>
    </row>
    <row r="97" spans="1:11">
      <c r="A97" t="s">
        <v>1543</v>
      </c>
      <c r="B97" t="s">
        <v>1544</v>
      </c>
      <c r="C97" t="s">
        <v>1545</v>
      </c>
      <c r="D97" t="s">
        <v>1546</v>
      </c>
      <c r="E97" t="s">
        <v>1345</v>
      </c>
      <c r="F97">
        <v>340</v>
      </c>
      <c r="G97" t="s">
        <v>1346</v>
      </c>
      <c r="I97" s="2" t="s">
        <v>1547</v>
      </c>
      <c r="J97" s="2">
        <v>498</v>
      </c>
      <c r="K97" s="3" t="s">
        <v>1548</v>
      </c>
    </row>
    <row r="98" spans="1:11">
      <c r="A98" t="s">
        <v>1549</v>
      </c>
      <c r="B98" t="s">
        <v>1550</v>
      </c>
      <c r="C98" t="s">
        <v>1551</v>
      </c>
      <c r="D98" t="s">
        <v>1552</v>
      </c>
      <c r="E98" t="s">
        <v>1336</v>
      </c>
      <c r="F98">
        <v>344</v>
      </c>
      <c r="G98" t="s">
        <v>1337</v>
      </c>
      <c r="I98" s="2" t="s">
        <v>1553</v>
      </c>
      <c r="J98" s="2">
        <v>969</v>
      </c>
      <c r="K98" s="3" t="s">
        <v>1554</v>
      </c>
    </row>
    <row r="99" spans="1:11">
      <c r="A99" t="s">
        <v>1555</v>
      </c>
      <c r="B99" t="s">
        <v>1556</v>
      </c>
      <c r="C99" t="s">
        <v>1557</v>
      </c>
      <c r="D99" t="s">
        <v>1558</v>
      </c>
      <c r="E99" t="s">
        <v>1372</v>
      </c>
      <c r="F99">
        <v>348</v>
      </c>
      <c r="G99" t="s">
        <v>1373</v>
      </c>
      <c r="I99" s="2" t="s">
        <v>1559</v>
      </c>
      <c r="J99" s="2">
        <v>807</v>
      </c>
      <c r="K99" s="3" t="s">
        <v>1560</v>
      </c>
    </row>
    <row r="100" spans="1:11">
      <c r="A100" t="s">
        <v>1561</v>
      </c>
      <c r="B100" t="s">
        <v>1562</v>
      </c>
      <c r="C100" t="s">
        <v>1563</v>
      </c>
      <c r="D100" t="s">
        <v>1564</v>
      </c>
      <c r="E100" t="s">
        <v>1427</v>
      </c>
      <c r="F100">
        <v>352</v>
      </c>
      <c r="G100" t="s">
        <v>1428</v>
      </c>
      <c r="I100" s="2" t="s">
        <v>1565</v>
      </c>
      <c r="J100" s="2">
        <v>104</v>
      </c>
      <c r="K100" s="3" t="s">
        <v>1566</v>
      </c>
    </row>
    <row r="101" spans="1:11">
      <c r="A101" t="s">
        <v>1567</v>
      </c>
      <c r="B101" t="s">
        <v>1568</v>
      </c>
      <c r="C101" t="s">
        <v>1569</v>
      </c>
      <c r="D101" t="s">
        <v>1570</v>
      </c>
      <c r="E101" t="s">
        <v>1405</v>
      </c>
      <c r="F101">
        <v>356</v>
      </c>
      <c r="G101" t="s">
        <v>1406</v>
      </c>
      <c r="I101" s="2" t="s">
        <v>1571</v>
      </c>
      <c r="J101" s="2">
        <v>496</v>
      </c>
      <c r="K101" s="3" t="s">
        <v>1572</v>
      </c>
    </row>
    <row r="102" spans="1:11">
      <c r="A102" t="s">
        <v>52</v>
      </c>
      <c r="B102" t="s">
        <v>1573</v>
      </c>
      <c r="C102" t="s">
        <v>1574</v>
      </c>
      <c r="D102" t="s">
        <v>1575</v>
      </c>
      <c r="E102" t="s">
        <v>89</v>
      </c>
      <c r="F102">
        <v>360</v>
      </c>
      <c r="G102" t="s">
        <v>1381</v>
      </c>
      <c r="I102" s="2" t="s">
        <v>1576</v>
      </c>
      <c r="J102" s="2">
        <v>446</v>
      </c>
      <c r="K102" s="3" t="s">
        <v>1577</v>
      </c>
    </row>
    <row r="103" spans="1:11">
      <c r="A103" t="s">
        <v>1578</v>
      </c>
      <c r="B103" t="s">
        <v>1579</v>
      </c>
      <c r="C103" t="s">
        <v>1580</v>
      </c>
      <c r="D103" t="s">
        <v>1581</v>
      </c>
      <c r="E103" t="s">
        <v>1421</v>
      </c>
      <c r="F103">
        <v>364</v>
      </c>
      <c r="G103" t="s">
        <v>1422</v>
      </c>
      <c r="I103" s="2" t="s">
        <v>1582</v>
      </c>
      <c r="J103" s="2">
        <v>478</v>
      </c>
      <c r="K103" s="3" t="s">
        <v>1583</v>
      </c>
    </row>
    <row r="104" spans="1:11">
      <c r="A104" t="s">
        <v>1584</v>
      </c>
      <c r="B104" t="s">
        <v>1585</v>
      </c>
      <c r="C104" t="s">
        <v>1586</v>
      </c>
      <c r="D104" t="s">
        <v>1587</v>
      </c>
      <c r="E104" t="s">
        <v>1413</v>
      </c>
      <c r="F104">
        <v>368</v>
      </c>
      <c r="G104" t="s">
        <v>1414</v>
      </c>
      <c r="I104" s="2" t="s">
        <v>1588</v>
      </c>
      <c r="J104" s="2">
        <v>480</v>
      </c>
      <c r="K104" s="3" t="s">
        <v>1589</v>
      </c>
    </row>
    <row r="105" spans="1:11">
      <c r="A105" t="s">
        <v>1590</v>
      </c>
      <c r="B105" t="s">
        <v>1591</v>
      </c>
      <c r="C105" t="s">
        <v>1592</v>
      </c>
      <c r="D105" t="s">
        <v>1593</v>
      </c>
      <c r="E105" t="s">
        <v>725</v>
      </c>
      <c r="F105">
        <v>978</v>
      </c>
      <c r="G105" t="s">
        <v>726</v>
      </c>
      <c r="I105" s="2" t="s">
        <v>1594</v>
      </c>
      <c r="J105" s="2">
        <v>462</v>
      </c>
      <c r="K105" s="3" t="s">
        <v>1595</v>
      </c>
    </row>
    <row r="106" spans="1:11">
      <c r="A106" t="s">
        <v>1596</v>
      </c>
      <c r="B106" t="s">
        <v>1597</v>
      </c>
      <c r="C106" t="s">
        <v>1598</v>
      </c>
      <c r="D106" t="s">
        <v>1599</v>
      </c>
      <c r="E106" t="s">
        <v>1397</v>
      </c>
      <c r="F106">
        <v>0</v>
      </c>
      <c r="G106" t="s">
        <v>1398</v>
      </c>
      <c r="I106" s="2" t="s">
        <v>1600</v>
      </c>
      <c r="J106" s="2">
        <v>454</v>
      </c>
      <c r="K106" s="3" t="s">
        <v>1601</v>
      </c>
    </row>
    <row r="107" spans="1:11">
      <c r="A107" t="s">
        <v>1602</v>
      </c>
      <c r="B107" t="s">
        <v>1603</v>
      </c>
      <c r="C107" t="s">
        <v>1604</v>
      </c>
      <c r="D107" t="s">
        <v>1605</v>
      </c>
      <c r="E107" t="s">
        <v>1389</v>
      </c>
      <c r="F107">
        <v>376</v>
      </c>
      <c r="G107" t="s">
        <v>1390</v>
      </c>
      <c r="I107" s="2" t="s">
        <v>1606</v>
      </c>
      <c r="J107" s="2">
        <v>484</v>
      </c>
      <c r="K107" s="3" t="s">
        <v>1607</v>
      </c>
    </row>
    <row r="108" spans="1:11">
      <c r="A108" t="s">
        <v>1608</v>
      </c>
      <c r="B108" t="s">
        <v>1609</v>
      </c>
      <c r="C108" t="s">
        <v>1610</v>
      </c>
      <c r="D108" t="s">
        <v>1611</v>
      </c>
      <c r="E108" t="s">
        <v>725</v>
      </c>
      <c r="F108">
        <v>978</v>
      </c>
      <c r="G108" t="s">
        <v>726</v>
      </c>
      <c r="I108" s="2" t="s">
        <v>1612</v>
      </c>
      <c r="J108" s="2">
        <v>458</v>
      </c>
      <c r="K108" s="3" t="s">
        <v>1613</v>
      </c>
    </row>
    <row r="109" spans="1:11">
      <c r="A109" t="s">
        <v>1614</v>
      </c>
      <c r="B109" t="s">
        <v>1615</v>
      </c>
      <c r="C109" t="s">
        <v>1616</v>
      </c>
      <c r="D109" t="s">
        <v>1617</v>
      </c>
      <c r="E109" t="s">
        <v>1439</v>
      </c>
      <c r="F109">
        <v>388</v>
      </c>
      <c r="G109" t="s">
        <v>1440</v>
      </c>
      <c r="I109" s="2" t="s">
        <v>1618</v>
      </c>
      <c r="J109" s="2">
        <v>943</v>
      </c>
      <c r="K109" s="3" t="s">
        <v>1619</v>
      </c>
    </row>
    <row r="110" spans="1:11">
      <c r="A110" t="s">
        <v>1620</v>
      </c>
      <c r="B110" t="s">
        <v>1621</v>
      </c>
      <c r="C110" t="s">
        <v>1622</v>
      </c>
      <c r="D110" t="s">
        <v>1623</v>
      </c>
      <c r="E110" t="s">
        <v>1451</v>
      </c>
      <c r="F110">
        <v>392</v>
      </c>
      <c r="G110" t="s">
        <v>1452</v>
      </c>
      <c r="I110" s="2" t="s">
        <v>1624</v>
      </c>
      <c r="J110" s="2">
        <v>516</v>
      </c>
      <c r="K110" s="3" t="s">
        <v>1625</v>
      </c>
    </row>
    <row r="111" spans="1:11">
      <c r="A111" t="s">
        <v>1626</v>
      </c>
      <c r="B111" t="s">
        <v>1627</v>
      </c>
      <c r="C111" t="s">
        <v>1628</v>
      </c>
      <c r="D111" t="s">
        <v>1629</v>
      </c>
      <c r="E111" t="s">
        <v>1433</v>
      </c>
      <c r="F111">
        <v>0</v>
      </c>
      <c r="G111" t="s">
        <v>1434</v>
      </c>
      <c r="I111" s="2" t="s">
        <v>1630</v>
      </c>
      <c r="J111" s="2">
        <v>566</v>
      </c>
      <c r="K111" s="3" t="s">
        <v>1631</v>
      </c>
    </row>
    <row r="112" spans="1:11">
      <c r="A112" t="s">
        <v>1632</v>
      </c>
      <c r="B112" t="s">
        <v>1633</v>
      </c>
      <c r="C112" t="s">
        <v>1634</v>
      </c>
      <c r="D112" t="s">
        <v>1635</v>
      </c>
      <c r="E112" t="s">
        <v>1445</v>
      </c>
      <c r="F112">
        <v>400</v>
      </c>
      <c r="G112" t="s">
        <v>1446</v>
      </c>
      <c r="I112" s="2" t="s">
        <v>1636</v>
      </c>
      <c r="J112" s="2">
        <v>558</v>
      </c>
      <c r="K112" s="3" t="s">
        <v>1637</v>
      </c>
    </row>
    <row r="113" spans="1:11">
      <c r="A113" t="s">
        <v>1638</v>
      </c>
      <c r="B113" t="s">
        <v>1639</v>
      </c>
      <c r="C113" t="s">
        <v>1640</v>
      </c>
      <c r="D113" t="s">
        <v>1641</v>
      </c>
      <c r="E113" t="s">
        <v>1499</v>
      </c>
      <c r="F113">
        <v>398</v>
      </c>
      <c r="G113" t="s">
        <v>1500</v>
      </c>
      <c r="I113" s="2" t="s">
        <v>1642</v>
      </c>
      <c r="J113" s="2">
        <v>578</v>
      </c>
      <c r="K113" s="3" t="s">
        <v>1643</v>
      </c>
    </row>
    <row r="114" spans="1:11">
      <c r="A114" t="s">
        <v>1644</v>
      </c>
      <c r="B114" t="s">
        <v>1645</v>
      </c>
      <c r="C114" t="s">
        <v>1646</v>
      </c>
      <c r="D114" t="s">
        <v>1647</v>
      </c>
      <c r="E114" t="s">
        <v>1457</v>
      </c>
      <c r="F114">
        <v>404</v>
      </c>
      <c r="G114" t="s">
        <v>1458</v>
      </c>
      <c r="I114" s="2" t="s">
        <v>1648</v>
      </c>
      <c r="J114" s="2">
        <v>524</v>
      </c>
      <c r="K114" s="3" t="s">
        <v>1649</v>
      </c>
    </row>
    <row r="115" spans="1:11">
      <c r="A115" t="s">
        <v>1650</v>
      </c>
      <c r="B115" t="s">
        <v>1651</v>
      </c>
      <c r="C115" t="s">
        <v>1652</v>
      </c>
      <c r="D115" t="s">
        <v>1653</v>
      </c>
      <c r="I115" s="2" t="s">
        <v>1654</v>
      </c>
      <c r="J115" s="2">
        <v>554</v>
      </c>
      <c r="K115" s="3" t="s">
        <v>1655</v>
      </c>
    </row>
    <row r="116" spans="1:11">
      <c r="A116" t="s">
        <v>1656</v>
      </c>
      <c r="B116" t="s">
        <v>1657</v>
      </c>
      <c r="C116" t="s">
        <v>1658</v>
      </c>
      <c r="D116" t="s">
        <v>1659</v>
      </c>
      <c r="E116" t="s">
        <v>1477</v>
      </c>
      <c r="F116">
        <v>408</v>
      </c>
      <c r="G116" t="s">
        <v>1478</v>
      </c>
      <c r="I116" s="2" t="s">
        <v>1660</v>
      </c>
      <c r="J116" s="2">
        <v>512</v>
      </c>
      <c r="K116" s="3" t="s">
        <v>1661</v>
      </c>
    </row>
    <row r="117" spans="1:11">
      <c r="A117" t="s">
        <v>1662</v>
      </c>
      <c r="B117" t="s">
        <v>1663</v>
      </c>
      <c r="C117" t="s">
        <v>1664</v>
      </c>
      <c r="D117" t="s">
        <v>1665</v>
      </c>
      <c r="E117" t="s">
        <v>1483</v>
      </c>
      <c r="F117">
        <v>410</v>
      </c>
      <c r="G117" t="s">
        <v>1484</v>
      </c>
      <c r="I117" s="2" t="s">
        <v>1666</v>
      </c>
      <c r="J117" s="2">
        <v>590</v>
      </c>
      <c r="K117" s="3" t="s">
        <v>1667</v>
      </c>
    </row>
    <row r="118" spans="1:11">
      <c r="A118" t="s">
        <v>1668</v>
      </c>
      <c r="B118" t="s">
        <v>1669</v>
      </c>
      <c r="C118" t="s">
        <v>1670</v>
      </c>
      <c r="D118" t="s">
        <v>1671</v>
      </c>
      <c r="E118" t="s">
        <v>725</v>
      </c>
      <c r="F118">
        <v>978</v>
      </c>
      <c r="G118" t="s">
        <v>726</v>
      </c>
      <c r="I118" s="2" t="s">
        <v>1672</v>
      </c>
      <c r="J118" s="2">
        <v>604</v>
      </c>
      <c r="K118" s="3" t="s">
        <v>1673</v>
      </c>
    </row>
    <row r="119" spans="1:11">
      <c r="A119" t="s">
        <v>1674</v>
      </c>
      <c r="B119" t="s">
        <v>1675</v>
      </c>
      <c r="C119" t="s">
        <v>1676</v>
      </c>
      <c r="D119" t="s">
        <v>1677</v>
      </c>
      <c r="E119" t="s">
        <v>1489</v>
      </c>
      <c r="F119">
        <v>414</v>
      </c>
      <c r="G119" t="s">
        <v>1490</v>
      </c>
      <c r="I119" s="2" t="s">
        <v>1678</v>
      </c>
      <c r="J119" s="2">
        <v>598</v>
      </c>
      <c r="K119" s="3" t="s">
        <v>1679</v>
      </c>
    </row>
    <row r="120" spans="1:11">
      <c r="A120" t="s">
        <v>1680</v>
      </c>
      <c r="B120" t="s">
        <v>1681</v>
      </c>
      <c r="C120" t="s">
        <v>1682</v>
      </c>
      <c r="D120" t="s">
        <v>1683</v>
      </c>
      <c r="E120" t="s">
        <v>1463</v>
      </c>
      <c r="F120">
        <v>417</v>
      </c>
      <c r="G120" t="s">
        <v>1464</v>
      </c>
      <c r="I120" s="2" t="s">
        <v>1684</v>
      </c>
      <c r="J120" s="2">
        <v>608</v>
      </c>
      <c r="K120" s="3" t="s">
        <v>1685</v>
      </c>
    </row>
    <row r="121" spans="1:11">
      <c r="A121" t="s">
        <v>1686</v>
      </c>
      <c r="B121" t="s">
        <v>1687</v>
      </c>
      <c r="C121" t="s">
        <v>1688</v>
      </c>
      <c r="D121" t="s">
        <v>1689</v>
      </c>
      <c r="E121" t="s">
        <v>1505</v>
      </c>
      <c r="F121">
        <v>418</v>
      </c>
      <c r="G121" t="s">
        <v>1506</v>
      </c>
      <c r="I121" s="2" t="s">
        <v>1690</v>
      </c>
      <c r="J121" s="2">
        <v>586</v>
      </c>
      <c r="K121" s="3" t="s">
        <v>1691</v>
      </c>
    </row>
    <row r="122" spans="1:11">
      <c r="A122" t="s">
        <v>1692</v>
      </c>
      <c r="B122" t="s">
        <v>1693</v>
      </c>
      <c r="C122" t="s">
        <v>1694</v>
      </c>
      <c r="D122" t="s">
        <v>1695</v>
      </c>
      <c r="E122" t="s">
        <v>725</v>
      </c>
      <c r="F122">
        <v>978</v>
      </c>
      <c r="G122" t="s">
        <v>726</v>
      </c>
      <c r="I122" s="2" t="s">
        <v>1696</v>
      </c>
      <c r="J122" s="2">
        <v>985</v>
      </c>
      <c r="K122" s="3" t="s">
        <v>1697</v>
      </c>
    </row>
    <row r="123" spans="1:11">
      <c r="A123" t="s">
        <v>1698</v>
      </c>
      <c r="B123" t="s">
        <v>1699</v>
      </c>
      <c r="C123" t="s">
        <v>1700</v>
      </c>
      <c r="D123" t="s">
        <v>1701</v>
      </c>
      <c r="E123" t="s">
        <v>1511</v>
      </c>
      <c r="F123">
        <v>422</v>
      </c>
      <c r="G123" t="s">
        <v>1512</v>
      </c>
      <c r="I123" s="2" t="s">
        <v>1702</v>
      </c>
      <c r="J123" s="2">
        <v>600</v>
      </c>
      <c r="K123" s="3" t="s">
        <v>1703</v>
      </c>
    </row>
    <row r="124" spans="1:11">
      <c r="A124" t="s">
        <v>1704</v>
      </c>
      <c r="B124" t="s">
        <v>1705</v>
      </c>
      <c r="C124" t="s">
        <v>1706</v>
      </c>
      <c r="D124" t="s">
        <v>1707</v>
      </c>
      <c r="E124" t="s">
        <v>1529</v>
      </c>
      <c r="F124">
        <v>426</v>
      </c>
      <c r="G124" t="s">
        <v>1530</v>
      </c>
      <c r="I124" s="2" t="s">
        <v>1708</v>
      </c>
      <c r="J124" s="2">
        <v>634</v>
      </c>
      <c r="K124" s="3" t="s">
        <v>1709</v>
      </c>
    </row>
    <row r="125" spans="1:11">
      <c r="A125" t="s">
        <v>1710</v>
      </c>
      <c r="B125" t="s">
        <v>1711</v>
      </c>
      <c r="C125" t="s">
        <v>1712</v>
      </c>
      <c r="D125" t="s">
        <v>1713</v>
      </c>
      <c r="E125" t="s">
        <v>1523</v>
      </c>
      <c r="F125">
        <v>430</v>
      </c>
      <c r="G125" t="s">
        <v>1524</v>
      </c>
      <c r="I125" s="2" t="s">
        <v>1714</v>
      </c>
      <c r="J125" s="2">
        <v>946</v>
      </c>
      <c r="K125" s="3" t="s">
        <v>1715</v>
      </c>
    </row>
    <row r="126" spans="1:11">
      <c r="A126" t="s">
        <v>1716</v>
      </c>
      <c r="B126" t="s">
        <v>1717</v>
      </c>
      <c r="C126" t="s">
        <v>1718</v>
      </c>
      <c r="D126" t="s">
        <v>1719</v>
      </c>
      <c r="E126" t="s">
        <v>1535</v>
      </c>
      <c r="F126">
        <v>434</v>
      </c>
      <c r="G126" t="s">
        <v>1536</v>
      </c>
      <c r="I126" s="2" t="s">
        <v>1720</v>
      </c>
      <c r="J126" s="2">
        <v>941</v>
      </c>
      <c r="K126" s="3" t="s">
        <v>1721</v>
      </c>
    </row>
    <row r="127" spans="1:11">
      <c r="A127" t="s">
        <v>1722</v>
      </c>
      <c r="B127" t="s">
        <v>1723</v>
      </c>
      <c r="C127" t="s">
        <v>1724</v>
      </c>
      <c r="D127" t="s">
        <v>1725</v>
      </c>
      <c r="E127" t="s">
        <v>1091</v>
      </c>
      <c r="F127">
        <v>756</v>
      </c>
      <c r="G127" t="s">
        <v>1092</v>
      </c>
      <c r="I127" s="2" t="s">
        <v>1726</v>
      </c>
      <c r="J127" s="2">
        <v>643</v>
      </c>
      <c r="K127" s="3" t="s">
        <v>1727</v>
      </c>
    </row>
    <row r="128" spans="1:11">
      <c r="A128" t="s">
        <v>1728</v>
      </c>
      <c r="B128" t="s">
        <v>1729</v>
      </c>
      <c r="C128" t="s">
        <v>1730</v>
      </c>
      <c r="D128" t="s">
        <v>1731</v>
      </c>
      <c r="E128" t="s">
        <v>725</v>
      </c>
      <c r="F128">
        <v>978</v>
      </c>
      <c r="G128" t="s">
        <v>726</v>
      </c>
      <c r="I128" s="2" t="s">
        <v>1732</v>
      </c>
      <c r="J128" s="2">
        <v>646</v>
      </c>
      <c r="K128" s="3" t="s">
        <v>1733</v>
      </c>
    </row>
    <row r="129" spans="1:11">
      <c r="A129" t="s">
        <v>1734</v>
      </c>
      <c r="B129" t="s">
        <v>1735</v>
      </c>
      <c r="C129" t="s">
        <v>1736</v>
      </c>
      <c r="D129" t="s">
        <v>1737</v>
      </c>
      <c r="E129" t="s">
        <v>725</v>
      </c>
      <c r="F129">
        <v>978</v>
      </c>
      <c r="G129" t="s">
        <v>726</v>
      </c>
      <c r="I129" s="2" t="s">
        <v>1738</v>
      </c>
      <c r="J129" s="2">
        <v>682</v>
      </c>
      <c r="K129" s="3" t="s">
        <v>1739</v>
      </c>
    </row>
    <row r="130" spans="1:11">
      <c r="A130" t="s">
        <v>1740</v>
      </c>
      <c r="B130" t="s">
        <v>1741</v>
      </c>
      <c r="C130" t="s">
        <v>1742</v>
      </c>
      <c r="D130" t="s">
        <v>1743</v>
      </c>
      <c r="E130" t="s">
        <v>1576</v>
      </c>
      <c r="F130">
        <v>446</v>
      </c>
      <c r="G130" t="s">
        <v>1577</v>
      </c>
      <c r="I130" s="2" t="s">
        <v>1744</v>
      </c>
      <c r="J130" s="2">
        <v>90</v>
      </c>
      <c r="K130" s="3" t="s">
        <v>1745</v>
      </c>
    </row>
    <row r="131" spans="1:11">
      <c r="A131" t="s">
        <v>1746</v>
      </c>
      <c r="B131" t="s">
        <v>1747</v>
      </c>
      <c r="C131" t="s">
        <v>1559</v>
      </c>
      <c r="D131" t="s">
        <v>1748</v>
      </c>
      <c r="E131" t="s">
        <v>1559</v>
      </c>
      <c r="F131">
        <v>807</v>
      </c>
      <c r="G131" t="s">
        <v>1560</v>
      </c>
      <c r="I131" s="2" t="s">
        <v>1749</v>
      </c>
      <c r="J131" s="2">
        <v>690</v>
      </c>
      <c r="K131" s="3" t="s">
        <v>1750</v>
      </c>
    </row>
    <row r="132" spans="1:11">
      <c r="A132" t="s">
        <v>1751</v>
      </c>
      <c r="B132" t="s">
        <v>1752</v>
      </c>
      <c r="C132" t="s">
        <v>1753</v>
      </c>
      <c r="D132" t="s">
        <v>1754</v>
      </c>
      <c r="E132" t="s">
        <v>1553</v>
      </c>
      <c r="F132">
        <v>969</v>
      </c>
      <c r="G132" t="s">
        <v>1554</v>
      </c>
      <c r="I132" s="2" t="s">
        <v>1755</v>
      </c>
      <c r="J132" s="2">
        <v>938</v>
      </c>
      <c r="K132" s="3" t="s">
        <v>1756</v>
      </c>
    </row>
    <row r="133" spans="1:11">
      <c r="A133" t="s">
        <v>1757</v>
      </c>
      <c r="B133" t="s">
        <v>1758</v>
      </c>
      <c r="C133" t="s">
        <v>1759</v>
      </c>
      <c r="D133" t="s">
        <v>1760</v>
      </c>
      <c r="E133" t="s">
        <v>1600</v>
      </c>
      <c r="F133">
        <v>454</v>
      </c>
      <c r="G133" t="s">
        <v>1601</v>
      </c>
      <c r="I133" s="2" t="s">
        <v>1761</v>
      </c>
      <c r="J133" s="2">
        <v>752</v>
      </c>
      <c r="K133" s="3" t="s">
        <v>1762</v>
      </c>
    </row>
    <row r="134" spans="1:11">
      <c r="A134" t="s">
        <v>1763</v>
      </c>
      <c r="B134" t="s">
        <v>1764</v>
      </c>
      <c r="C134" t="s">
        <v>1765</v>
      </c>
      <c r="D134" t="s">
        <v>1766</v>
      </c>
      <c r="E134" t="s">
        <v>1612</v>
      </c>
      <c r="F134">
        <v>458</v>
      </c>
      <c r="G134" t="s">
        <v>1613</v>
      </c>
      <c r="I134" s="2" t="s">
        <v>1767</v>
      </c>
      <c r="J134" s="2">
        <v>702</v>
      </c>
      <c r="K134" s="3" t="s">
        <v>1768</v>
      </c>
    </row>
    <row r="135" spans="1:11">
      <c r="A135" t="s">
        <v>1769</v>
      </c>
      <c r="B135" t="s">
        <v>1770</v>
      </c>
      <c r="C135" t="s">
        <v>1771</v>
      </c>
      <c r="D135" t="s">
        <v>1772</v>
      </c>
      <c r="E135" t="s">
        <v>1594</v>
      </c>
      <c r="F135">
        <v>462</v>
      </c>
      <c r="G135" t="s">
        <v>1595</v>
      </c>
      <c r="I135" s="2" t="s">
        <v>1773</v>
      </c>
      <c r="J135" s="2">
        <v>654</v>
      </c>
      <c r="K135" s="3" t="s">
        <v>1774</v>
      </c>
    </row>
    <row r="136" spans="1:11">
      <c r="A136" t="s">
        <v>1775</v>
      </c>
      <c r="B136" t="s">
        <v>1776</v>
      </c>
      <c r="C136" t="s">
        <v>1777</v>
      </c>
      <c r="D136" t="s">
        <v>1778</v>
      </c>
      <c r="E136" t="s">
        <v>978</v>
      </c>
      <c r="F136">
        <v>952</v>
      </c>
      <c r="G136" t="s">
        <v>979</v>
      </c>
      <c r="I136" s="2" t="s">
        <v>1779</v>
      </c>
      <c r="J136" s="2">
        <v>694</v>
      </c>
      <c r="K136" s="3" t="s">
        <v>1780</v>
      </c>
    </row>
    <row r="137" spans="1:11">
      <c r="A137" t="s">
        <v>1781</v>
      </c>
      <c r="B137" t="s">
        <v>1782</v>
      </c>
      <c r="C137" t="s">
        <v>1783</v>
      </c>
      <c r="D137" t="s">
        <v>1784</v>
      </c>
      <c r="E137" t="s">
        <v>725</v>
      </c>
      <c r="F137">
        <v>978</v>
      </c>
      <c r="G137" t="s">
        <v>726</v>
      </c>
      <c r="I137" s="2" t="s">
        <v>1785</v>
      </c>
      <c r="J137" s="2">
        <v>706</v>
      </c>
      <c r="K137" s="3" t="s">
        <v>1786</v>
      </c>
    </row>
    <row r="138" spans="1:11">
      <c r="A138" t="s">
        <v>1787</v>
      </c>
      <c r="B138" t="s">
        <v>1788</v>
      </c>
      <c r="C138" t="s">
        <v>1789</v>
      </c>
      <c r="D138" t="s">
        <v>1790</v>
      </c>
      <c r="E138" t="s">
        <v>185</v>
      </c>
      <c r="F138">
        <v>840</v>
      </c>
      <c r="G138" t="s">
        <v>697</v>
      </c>
      <c r="I138" s="2" t="s">
        <v>1791</v>
      </c>
      <c r="J138" s="2">
        <v>968</v>
      </c>
      <c r="K138" s="3" t="s">
        <v>1792</v>
      </c>
    </row>
    <row r="139" spans="1:11">
      <c r="A139" t="s">
        <v>1793</v>
      </c>
      <c r="B139" t="s">
        <v>1794</v>
      </c>
      <c r="C139" t="s">
        <v>1795</v>
      </c>
      <c r="D139" t="s">
        <v>1796</v>
      </c>
      <c r="E139" t="s">
        <v>725</v>
      </c>
      <c r="F139">
        <v>978</v>
      </c>
      <c r="G139" t="s">
        <v>726</v>
      </c>
      <c r="I139" s="2" t="s">
        <v>1797</v>
      </c>
      <c r="J139" s="2">
        <v>728</v>
      </c>
      <c r="K139" s="3" t="s">
        <v>1798</v>
      </c>
    </row>
    <row r="140" spans="1:11">
      <c r="A140" t="s">
        <v>1799</v>
      </c>
      <c r="B140" t="s">
        <v>1800</v>
      </c>
      <c r="C140" t="s">
        <v>1801</v>
      </c>
      <c r="D140" t="s">
        <v>1802</v>
      </c>
      <c r="E140" t="s">
        <v>1582</v>
      </c>
      <c r="F140">
        <v>478</v>
      </c>
      <c r="G140" t="s">
        <v>1583</v>
      </c>
      <c r="I140" s="2" t="s">
        <v>1803</v>
      </c>
      <c r="J140" s="2">
        <v>678</v>
      </c>
      <c r="K140" s="3" t="s">
        <v>1804</v>
      </c>
    </row>
    <row r="141" spans="1:11">
      <c r="A141" t="s">
        <v>1805</v>
      </c>
      <c r="B141" t="s">
        <v>1806</v>
      </c>
      <c r="C141" t="s">
        <v>1807</v>
      </c>
      <c r="D141" t="s">
        <v>1808</v>
      </c>
      <c r="E141" t="s">
        <v>1588</v>
      </c>
      <c r="F141">
        <v>480</v>
      </c>
      <c r="G141" t="s">
        <v>1589</v>
      </c>
      <c r="I141" s="2" t="s">
        <v>1809</v>
      </c>
      <c r="J141" s="2">
        <v>760</v>
      </c>
      <c r="K141" s="3" t="s">
        <v>1810</v>
      </c>
    </row>
    <row r="142" spans="1:11">
      <c r="A142" t="s">
        <v>1811</v>
      </c>
      <c r="B142" t="s">
        <v>1812</v>
      </c>
      <c r="C142" t="s">
        <v>1813</v>
      </c>
      <c r="D142" t="s">
        <v>1814</v>
      </c>
      <c r="E142" t="s">
        <v>725</v>
      </c>
      <c r="F142">
        <v>978</v>
      </c>
      <c r="G142" t="s">
        <v>726</v>
      </c>
      <c r="I142" s="2" t="s">
        <v>1370</v>
      </c>
      <c r="J142" s="2">
        <v>748</v>
      </c>
      <c r="K142" s="3" t="s">
        <v>1371</v>
      </c>
    </row>
    <row r="143" spans="1:11">
      <c r="A143" t="s">
        <v>1815</v>
      </c>
      <c r="B143" t="s">
        <v>1816</v>
      </c>
      <c r="C143" t="s">
        <v>1817</v>
      </c>
      <c r="D143" t="s">
        <v>1818</v>
      </c>
      <c r="E143" t="s">
        <v>1606</v>
      </c>
      <c r="F143">
        <v>484</v>
      </c>
      <c r="G143" t="s">
        <v>1607</v>
      </c>
      <c r="I143" s="2" t="s">
        <v>1819</v>
      </c>
      <c r="J143" s="2">
        <v>764</v>
      </c>
      <c r="K143" s="3" t="s">
        <v>1820</v>
      </c>
    </row>
    <row r="144" spans="1:11">
      <c r="A144" t="s">
        <v>1821</v>
      </c>
      <c r="B144" t="s">
        <v>1822</v>
      </c>
      <c r="C144" t="s">
        <v>1823</v>
      </c>
      <c r="D144" t="s">
        <v>1824</v>
      </c>
      <c r="E144" t="s">
        <v>185</v>
      </c>
      <c r="F144">
        <v>840</v>
      </c>
      <c r="G144" t="s">
        <v>697</v>
      </c>
      <c r="I144" s="2" t="s">
        <v>1825</v>
      </c>
      <c r="J144" s="2">
        <v>972</v>
      </c>
      <c r="K144" s="3" t="s">
        <v>1826</v>
      </c>
    </row>
    <row r="145" spans="1:11">
      <c r="A145" t="s">
        <v>1827</v>
      </c>
      <c r="B145" t="s">
        <v>1828</v>
      </c>
      <c r="C145" t="s">
        <v>1829</v>
      </c>
      <c r="D145" t="s">
        <v>1830</v>
      </c>
      <c r="E145" t="s">
        <v>1547</v>
      </c>
      <c r="F145">
        <v>498</v>
      </c>
      <c r="G145" t="s">
        <v>1548</v>
      </c>
      <c r="I145" s="2" t="s">
        <v>1831</v>
      </c>
      <c r="J145" s="2">
        <v>934</v>
      </c>
      <c r="K145" s="3" t="s">
        <v>1832</v>
      </c>
    </row>
    <row r="146" spans="1:11">
      <c r="A146" t="s">
        <v>1833</v>
      </c>
      <c r="B146" t="s">
        <v>1834</v>
      </c>
      <c r="C146" t="s">
        <v>1835</v>
      </c>
      <c r="D146" t="s">
        <v>1836</v>
      </c>
      <c r="E146" t="s">
        <v>725</v>
      </c>
      <c r="F146">
        <v>978</v>
      </c>
      <c r="G146" t="s">
        <v>726</v>
      </c>
      <c r="I146" s="2" t="s">
        <v>1837</v>
      </c>
      <c r="J146" s="2">
        <v>788</v>
      </c>
      <c r="K146" s="3" t="s">
        <v>1838</v>
      </c>
    </row>
    <row r="147" spans="1:11">
      <c r="A147" t="s">
        <v>1839</v>
      </c>
      <c r="B147" t="s">
        <v>1840</v>
      </c>
      <c r="C147" t="s">
        <v>1841</v>
      </c>
      <c r="D147" t="s">
        <v>1842</v>
      </c>
      <c r="E147" t="s">
        <v>1571</v>
      </c>
      <c r="F147">
        <v>496</v>
      </c>
      <c r="G147" t="s">
        <v>1572</v>
      </c>
      <c r="I147" s="2" t="s">
        <v>1843</v>
      </c>
      <c r="J147" s="2">
        <v>776</v>
      </c>
      <c r="K147" s="3" t="s">
        <v>1844</v>
      </c>
    </row>
    <row r="148" spans="1:11">
      <c r="A148" t="s">
        <v>1845</v>
      </c>
      <c r="B148" t="s">
        <v>1846</v>
      </c>
      <c r="C148" t="s">
        <v>1847</v>
      </c>
      <c r="D148" t="s">
        <v>1848</v>
      </c>
      <c r="E148" t="s">
        <v>725</v>
      </c>
      <c r="F148">
        <v>978</v>
      </c>
      <c r="G148" t="s">
        <v>726</v>
      </c>
      <c r="I148" s="2" t="s">
        <v>1849</v>
      </c>
      <c r="J148" s="2">
        <v>949</v>
      </c>
      <c r="K148" s="3" t="s">
        <v>1850</v>
      </c>
    </row>
    <row r="149" spans="1:11">
      <c r="A149" t="s">
        <v>1851</v>
      </c>
      <c r="B149" t="s">
        <v>1852</v>
      </c>
      <c r="C149" t="s">
        <v>1853</v>
      </c>
      <c r="D149" t="s">
        <v>1854</v>
      </c>
      <c r="E149" t="s">
        <v>797</v>
      </c>
      <c r="F149">
        <v>951</v>
      </c>
      <c r="G149" t="s">
        <v>798</v>
      </c>
      <c r="I149" s="2" t="s">
        <v>1855</v>
      </c>
      <c r="J149" s="2">
        <v>780</v>
      </c>
      <c r="K149" s="3" t="s">
        <v>1856</v>
      </c>
    </row>
    <row r="150" spans="1:11">
      <c r="A150" t="s">
        <v>1857</v>
      </c>
      <c r="B150" t="s">
        <v>1858</v>
      </c>
      <c r="C150" t="s">
        <v>1859</v>
      </c>
      <c r="D150" t="s">
        <v>1860</v>
      </c>
      <c r="E150" t="s">
        <v>1541</v>
      </c>
      <c r="F150">
        <v>504</v>
      </c>
      <c r="G150" t="s">
        <v>1542</v>
      </c>
      <c r="I150" s="2" t="s">
        <v>1861</v>
      </c>
      <c r="J150" s="2">
        <v>0</v>
      </c>
      <c r="K150" s="3" t="s">
        <v>1862</v>
      </c>
    </row>
    <row r="151" spans="1:11">
      <c r="A151" t="s">
        <v>1863</v>
      </c>
      <c r="B151" t="s">
        <v>1864</v>
      </c>
      <c r="C151" t="s">
        <v>1865</v>
      </c>
      <c r="D151" t="s">
        <v>1866</v>
      </c>
      <c r="E151" t="s">
        <v>1618</v>
      </c>
      <c r="F151">
        <v>943</v>
      </c>
      <c r="G151" t="s">
        <v>1619</v>
      </c>
      <c r="I151" s="2" t="s">
        <v>1867</v>
      </c>
      <c r="J151" s="2">
        <v>901</v>
      </c>
      <c r="K151" s="3" t="s">
        <v>1868</v>
      </c>
    </row>
    <row r="152" spans="1:11">
      <c r="A152" t="s">
        <v>1869</v>
      </c>
      <c r="B152" t="s">
        <v>1870</v>
      </c>
      <c r="C152" t="s">
        <v>1871</v>
      </c>
      <c r="D152" t="s">
        <v>1872</v>
      </c>
      <c r="E152" t="s">
        <v>1565</v>
      </c>
      <c r="F152">
        <v>104</v>
      </c>
      <c r="G152" t="s">
        <v>1566</v>
      </c>
      <c r="I152" s="2" t="s">
        <v>1873</v>
      </c>
      <c r="J152" s="2">
        <v>834</v>
      </c>
      <c r="K152" s="3" t="s">
        <v>1874</v>
      </c>
    </row>
    <row r="153" spans="1:11">
      <c r="A153" t="s">
        <v>1875</v>
      </c>
      <c r="B153" t="s">
        <v>1876</v>
      </c>
      <c r="C153" t="s">
        <v>1877</v>
      </c>
      <c r="D153" t="s">
        <v>1878</v>
      </c>
      <c r="E153" t="s">
        <v>1624</v>
      </c>
      <c r="F153">
        <v>516</v>
      </c>
      <c r="G153" t="s">
        <v>1625</v>
      </c>
      <c r="I153" s="2" t="s">
        <v>1879</v>
      </c>
      <c r="J153" s="2">
        <v>980</v>
      </c>
      <c r="K153" s="3" t="s">
        <v>1880</v>
      </c>
    </row>
    <row r="154" spans="1:11">
      <c r="A154" t="s">
        <v>1881</v>
      </c>
      <c r="B154" t="s">
        <v>1882</v>
      </c>
      <c r="C154" t="s">
        <v>1883</v>
      </c>
      <c r="D154" t="s">
        <v>1884</v>
      </c>
      <c r="I154" s="2" t="s">
        <v>1885</v>
      </c>
      <c r="J154" s="2">
        <v>800</v>
      </c>
      <c r="K154" s="3" t="s">
        <v>1886</v>
      </c>
    </row>
    <row r="155" spans="1:11">
      <c r="A155" t="s">
        <v>1887</v>
      </c>
      <c r="B155" t="s">
        <v>1888</v>
      </c>
      <c r="C155" t="s">
        <v>1889</v>
      </c>
      <c r="D155" t="s">
        <v>1890</v>
      </c>
      <c r="E155" t="s">
        <v>1648</v>
      </c>
      <c r="F155">
        <v>524</v>
      </c>
      <c r="G155" t="s">
        <v>1649</v>
      </c>
      <c r="I155" s="2" t="s">
        <v>185</v>
      </c>
      <c r="J155" s="2">
        <v>840</v>
      </c>
      <c r="K155" s="3" t="s">
        <v>697</v>
      </c>
    </row>
    <row r="156" spans="1:11">
      <c r="A156" t="s">
        <v>1891</v>
      </c>
      <c r="B156" t="s">
        <v>1892</v>
      </c>
      <c r="C156" t="s">
        <v>1893</v>
      </c>
      <c r="D156" t="s">
        <v>1894</v>
      </c>
      <c r="E156" t="s">
        <v>725</v>
      </c>
      <c r="F156">
        <v>978</v>
      </c>
      <c r="G156" t="s">
        <v>726</v>
      </c>
      <c r="I156" s="2" t="s">
        <v>185</v>
      </c>
      <c r="J156" s="2"/>
      <c r="K156" s="3"/>
    </row>
    <row r="157" spans="1:11">
      <c r="A157" t="s">
        <v>1895</v>
      </c>
      <c r="B157" t="s">
        <v>1896</v>
      </c>
      <c r="C157" t="s">
        <v>1897</v>
      </c>
      <c r="D157" t="s">
        <v>1898</v>
      </c>
      <c r="E157" t="s">
        <v>848</v>
      </c>
      <c r="F157">
        <v>532</v>
      </c>
      <c r="G157" t="s">
        <v>849</v>
      </c>
      <c r="I157" s="2" t="s">
        <v>1899</v>
      </c>
      <c r="J157" s="2">
        <v>858</v>
      </c>
      <c r="K157" s="3" t="s">
        <v>1900</v>
      </c>
    </row>
    <row r="158" spans="1:11">
      <c r="A158" t="s">
        <v>1901</v>
      </c>
      <c r="B158" t="s">
        <v>1902</v>
      </c>
      <c r="C158" t="s">
        <v>1903</v>
      </c>
      <c r="D158" t="s">
        <v>1904</v>
      </c>
      <c r="I158" s="2" t="s">
        <v>1905</v>
      </c>
      <c r="J158" s="2">
        <v>860</v>
      </c>
      <c r="K158" s="3" t="s">
        <v>1906</v>
      </c>
    </row>
    <row r="159" spans="1:11">
      <c r="A159" t="s">
        <v>1907</v>
      </c>
      <c r="B159" t="s">
        <v>1908</v>
      </c>
      <c r="C159" t="s">
        <v>1909</v>
      </c>
      <c r="D159" t="s">
        <v>1910</v>
      </c>
      <c r="E159" t="s">
        <v>1654</v>
      </c>
      <c r="F159">
        <v>554</v>
      </c>
      <c r="G159" t="s">
        <v>1655</v>
      </c>
      <c r="I159" s="2" t="s">
        <v>1911</v>
      </c>
      <c r="J159" s="2">
        <v>937</v>
      </c>
      <c r="K159" s="3" t="s">
        <v>1912</v>
      </c>
    </row>
    <row r="160" spans="1:11">
      <c r="A160" t="s">
        <v>1913</v>
      </c>
      <c r="B160" t="s">
        <v>1914</v>
      </c>
      <c r="C160" t="s">
        <v>1915</v>
      </c>
      <c r="D160" t="s">
        <v>1916</v>
      </c>
      <c r="E160" t="s">
        <v>1636</v>
      </c>
      <c r="F160">
        <v>558</v>
      </c>
      <c r="G160" t="s">
        <v>1637</v>
      </c>
      <c r="I160" s="2" t="s">
        <v>1917</v>
      </c>
      <c r="J160" s="2">
        <v>704</v>
      </c>
      <c r="K160" s="3" t="s">
        <v>1918</v>
      </c>
    </row>
    <row r="161" spans="1:11">
      <c r="A161" t="s">
        <v>1919</v>
      </c>
      <c r="B161" t="s">
        <v>1920</v>
      </c>
      <c r="C161" t="s">
        <v>1921</v>
      </c>
      <c r="D161" t="s">
        <v>1922</v>
      </c>
      <c r="E161" t="s">
        <v>978</v>
      </c>
      <c r="F161">
        <v>952</v>
      </c>
      <c r="G161" t="s">
        <v>979</v>
      </c>
      <c r="I161" s="2" t="s">
        <v>1923</v>
      </c>
      <c r="J161" s="2">
        <v>548</v>
      </c>
      <c r="K161" s="3" t="s">
        <v>1924</v>
      </c>
    </row>
    <row r="162" spans="1:11">
      <c r="A162" t="s">
        <v>1925</v>
      </c>
      <c r="B162" t="s">
        <v>1926</v>
      </c>
      <c r="C162" t="s">
        <v>1927</v>
      </c>
      <c r="D162" t="s">
        <v>1928</v>
      </c>
      <c r="E162" t="s">
        <v>1630</v>
      </c>
      <c r="F162">
        <v>566</v>
      </c>
      <c r="G162" t="s">
        <v>1631</v>
      </c>
      <c r="I162" s="2" t="s">
        <v>1929</v>
      </c>
      <c r="J162" s="2">
        <v>882</v>
      </c>
      <c r="K162" s="3" t="s">
        <v>1930</v>
      </c>
    </row>
    <row r="163" spans="1:11">
      <c r="A163" t="s">
        <v>1931</v>
      </c>
      <c r="B163" t="s">
        <v>1932</v>
      </c>
      <c r="C163" t="s">
        <v>1933</v>
      </c>
      <c r="D163" t="s">
        <v>1934</v>
      </c>
      <c r="I163" s="2" t="s">
        <v>1111</v>
      </c>
      <c r="J163" s="2">
        <v>950</v>
      </c>
      <c r="K163" s="3" t="s">
        <v>1112</v>
      </c>
    </row>
    <row r="164" spans="1:11">
      <c r="A164" t="s">
        <v>1935</v>
      </c>
      <c r="B164" t="s">
        <v>1936</v>
      </c>
      <c r="C164" t="s">
        <v>1937</v>
      </c>
      <c r="D164" t="s">
        <v>1938</v>
      </c>
      <c r="I164" s="2" t="s">
        <v>797</v>
      </c>
      <c r="J164" s="2">
        <v>951</v>
      </c>
      <c r="K164" s="3" t="s">
        <v>798</v>
      </c>
    </row>
    <row r="165" spans="1:11">
      <c r="A165" t="s">
        <v>1939</v>
      </c>
      <c r="B165" t="s">
        <v>1940</v>
      </c>
      <c r="C165" t="s">
        <v>1941</v>
      </c>
      <c r="D165" t="s">
        <v>1942</v>
      </c>
      <c r="E165" t="s">
        <v>185</v>
      </c>
      <c r="F165">
        <v>840</v>
      </c>
      <c r="G165" t="s">
        <v>697</v>
      </c>
      <c r="I165" s="2" t="s">
        <v>978</v>
      </c>
      <c r="J165" s="2">
        <v>952</v>
      </c>
      <c r="K165" s="3" t="s">
        <v>979</v>
      </c>
    </row>
    <row r="166" spans="1:11">
      <c r="A166" t="s">
        <v>1943</v>
      </c>
      <c r="B166" t="s">
        <v>1944</v>
      </c>
      <c r="C166" t="s">
        <v>1945</v>
      </c>
      <c r="D166" t="s">
        <v>1946</v>
      </c>
      <c r="E166" t="s">
        <v>1642</v>
      </c>
      <c r="F166">
        <v>578</v>
      </c>
      <c r="G166" t="s">
        <v>1643</v>
      </c>
      <c r="I166" s="2" t="s">
        <v>1947</v>
      </c>
      <c r="J166" s="2">
        <v>886</v>
      </c>
      <c r="K166" s="3" t="s">
        <v>1948</v>
      </c>
    </row>
    <row r="167" spans="1:11">
      <c r="A167" t="s">
        <v>1949</v>
      </c>
      <c r="B167" t="s">
        <v>1950</v>
      </c>
      <c r="C167" t="s">
        <v>1951</v>
      </c>
      <c r="D167" t="s">
        <v>1952</v>
      </c>
      <c r="E167" t="s">
        <v>1660</v>
      </c>
      <c r="F167">
        <v>512</v>
      </c>
      <c r="G167" t="s">
        <v>1661</v>
      </c>
      <c r="I167" s="2" t="s">
        <v>1953</v>
      </c>
      <c r="J167" s="2">
        <v>710</v>
      </c>
      <c r="K167" s="3" t="s">
        <v>1954</v>
      </c>
    </row>
    <row r="168" spans="1:11">
      <c r="A168" t="s">
        <v>1955</v>
      </c>
      <c r="B168" t="s">
        <v>1956</v>
      </c>
      <c r="C168" t="s">
        <v>1957</v>
      </c>
      <c r="D168" t="s">
        <v>1958</v>
      </c>
      <c r="E168" t="s">
        <v>1690</v>
      </c>
      <c r="F168">
        <v>586</v>
      </c>
      <c r="G168" t="s">
        <v>1691</v>
      </c>
      <c r="I168" s="2" t="s">
        <v>1959</v>
      </c>
      <c r="J168" s="2">
        <v>967</v>
      </c>
      <c r="K168" s="3" t="s">
        <v>1960</v>
      </c>
    </row>
    <row r="169" spans="1:11">
      <c r="A169" t="s">
        <v>1961</v>
      </c>
      <c r="B169" t="s">
        <v>1962</v>
      </c>
      <c r="C169" t="s">
        <v>1963</v>
      </c>
      <c r="D169" t="s">
        <v>1964</v>
      </c>
      <c r="E169" t="s">
        <v>185</v>
      </c>
      <c r="F169">
        <v>840</v>
      </c>
      <c r="G169" t="s">
        <v>697</v>
      </c>
    </row>
    <row r="170" spans="1:11">
      <c r="A170" t="s">
        <v>1965</v>
      </c>
      <c r="B170" t="s">
        <v>1966</v>
      </c>
      <c r="C170" t="s">
        <v>1967</v>
      </c>
      <c r="D170" t="s">
        <v>1968</v>
      </c>
    </row>
    <row r="171" spans="1:11">
      <c r="A171" t="s">
        <v>1969</v>
      </c>
      <c r="B171" t="s">
        <v>1970</v>
      </c>
      <c r="C171" t="s">
        <v>1971</v>
      </c>
      <c r="D171" t="s">
        <v>1972</v>
      </c>
      <c r="E171" t="s">
        <v>1666</v>
      </c>
      <c r="F171">
        <v>590</v>
      </c>
      <c r="G171" t="s">
        <v>1667</v>
      </c>
    </row>
    <row r="172" spans="1:11">
      <c r="A172" t="s">
        <v>1973</v>
      </c>
      <c r="B172" t="s">
        <v>1974</v>
      </c>
      <c r="C172" t="s">
        <v>1975</v>
      </c>
      <c r="D172" t="s">
        <v>1976</v>
      </c>
      <c r="E172" t="s">
        <v>1678</v>
      </c>
      <c r="F172">
        <v>598</v>
      </c>
      <c r="G172" t="s">
        <v>1679</v>
      </c>
    </row>
    <row r="173" spans="1:11">
      <c r="A173" t="s">
        <v>1977</v>
      </c>
      <c r="B173" t="s">
        <v>1978</v>
      </c>
      <c r="C173" t="s">
        <v>1979</v>
      </c>
      <c r="D173" t="s">
        <v>1980</v>
      </c>
      <c r="E173" t="s">
        <v>1702</v>
      </c>
      <c r="F173">
        <v>600</v>
      </c>
      <c r="G173" t="s">
        <v>1703</v>
      </c>
    </row>
    <row r="174" spans="1:11">
      <c r="A174" t="s">
        <v>1981</v>
      </c>
      <c r="B174" t="s">
        <v>1982</v>
      </c>
      <c r="C174" t="s">
        <v>1983</v>
      </c>
      <c r="D174" t="s">
        <v>1984</v>
      </c>
      <c r="E174" t="s">
        <v>1672</v>
      </c>
      <c r="F174">
        <v>604</v>
      </c>
      <c r="G174" t="s">
        <v>1673</v>
      </c>
    </row>
    <row r="175" spans="1:11">
      <c r="A175" t="s">
        <v>1985</v>
      </c>
      <c r="B175" t="s">
        <v>1986</v>
      </c>
      <c r="C175" t="s">
        <v>1987</v>
      </c>
      <c r="D175" t="s">
        <v>1988</v>
      </c>
      <c r="E175" t="s">
        <v>1684</v>
      </c>
      <c r="F175">
        <v>608</v>
      </c>
      <c r="G175" t="s">
        <v>1685</v>
      </c>
    </row>
    <row r="176" spans="1:11">
      <c r="A176" t="s">
        <v>1989</v>
      </c>
      <c r="B176" t="s">
        <v>1990</v>
      </c>
      <c r="C176" t="s">
        <v>1991</v>
      </c>
      <c r="D176" t="s">
        <v>1992</v>
      </c>
    </row>
    <row r="177" spans="1:7">
      <c r="A177" t="s">
        <v>1993</v>
      </c>
      <c r="B177" t="s">
        <v>1994</v>
      </c>
      <c r="C177" t="s">
        <v>1995</v>
      </c>
      <c r="D177" t="s">
        <v>1996</v>
      </c>
      <c r="E177" t="s">
        <v>1696</v>
      </c>
      <c r="F177">
        <v>985</v>
      </c>
      <c r="G177" t="s">
        <v>1697</v>
      </c>
    </row>
    <row r="178" spans="1:7">
      <c r="A178" t="s">
        <v>1997</v>
      </c>
      <c r="B178" t="s">
        <v>1998</v>
      </c>
      <c r="C178" t="s">
        <v>1999</v>
      </c>
      <c r="D178" t="s">
        <v>2000</v>
      </c>
      <c r="E178" t="s">
        <v>725</v>
      </c>
      <c r="F178">
        <v>978</v>
      </c>
      <c r="G178" t="s">
        <v>726</v>
      </c>
    </row>
    <row r="179" spans="1:7">
      <c r="A179" t="s">
        <v>2001</v>
      </c>
      <c r="B179" t="s">
        <v>2002</v>
      </c>
      <c r="C179" t="s">
        <v>2003</v>
      </c>
      <c r="D179" t="s">
        <v>2004</v>
      </c>
      <c r="E179" t="s">
        <v>185</v>
      </c>
      <c r="F179">
        <v>840</v>
      </c>
      <c r="G179" t="s">
        <v>697</v>
      </c>
    </row>
    <row r="180" spans="1:7">
      <c r="A180" t="s">
        <v>2005</v>
      </c>
      <c r="B180" t="s">
        <v>2006</v>
      </c>
      <c r="C180" t="s">
        <v>2007</v>
      </c>
      <c r="D180" t="s">
        <v>2008</v>
      </c>
      <c r="E180" t="s">
        <v>1708</v>
      </c>
      <c r="F180">
        <v>634</v>
      </c>
      <c r="G180" t="s">
        <v>1709</v>
      </c>
    </row>
    <row r="181" spans="1:7">
      <c r="A181" t="s">
        <v>2009</v>
      </c>
      <c r="B181" t="s">
        <v>2010</v>
      </c>
      <c r="C181" t="s">
        <v>2011</v>
      </c>
      <c r="D181" t="s">
        <v>2012</v>
      </c>
      <c r="E181" t="s">
        <v>1111</v>
      </c>
      <c r="F181">
        <v>950</v>
      </c>
      <c r="G181" t="s">
        <v>1112</v>
      </c>
    </row>
    <row r="182" spans="1:7">
      <c r="A182" t="s">
        <v>2013</v>
      </c>
      <c r="B182" t="s">
        <v>2014</v>
      </c>
      <c r="C182" t="s">
        <v>2015</v>
      </c>
      <c r="D182" t="s">
        <v>2016</v>
      </c>
      <c r="E182" t="s">
        <v>725</v>
      </c>
      <c r="F182">
        <v>978</v>
      </c>
      <c r="G182" t="s">
        <v>726</v>
      </c>
    </row>
    <row r="183" spans="1:7">
      <c r="A183" t="s">
        <v>2017</v>
      </c>
      <c r="B183" t="s">
        <v>2018</v>
      </c>
      <c r="C183" t="s">
        <v>2019</v>
      </c>
      <c r="D183" t="s">
        <v>2020</v>
      </c>
      <c r="E183" t="s">
        <v>1714</v>
      </c>
      <c r="F183">
        <v>946</v>
      </c>
      <c r="G183" t="s">
        <v>1715</v>
      </c>
    </row>
    <row r="184" spans="1:7">
      <c r="A184" t="s">
        <v>2021</v>
      </c>
      <c r="B184" t="s">
        <v>2022</v>
      </c>
      <c r="C184" t="s">
        <v>2023</v>
      </c>
      <c r="D184" t="s">
        <v>2024</v>
      </c>
      <c r="E184" t="s">
        <v>1726</v>
      </c>
      <c r="F184">
        <v>643</v>
      </c>
      <c r="G184" t="s">
        <v>1727</v>
      </c>
    </row>
    <row r="185" spans="1:7">
      <c r="A185" t="s">
        <v>2025</v>
      </c>
      <c r="B185" t="s">
        <v>2026</v>
      </c>
      <c r="C185" t="s">
        <v>2027</v>
      </c>
      <c r="D185" t="s">
        <v>2028</v>
      </c>
      <c r="E185" t="s">
        <v>1732</v>
      </c>
      <c r="F185">
        <v>646</v>
      </c>
      <c r="G185" t="s">
        <v>1733</v>
      </c>
    </row>
    <row r="186" spans="1:7">
      <c r="A186" t="s">
        <v>2029</v>
      </c>
      <c r="B186" t="s">
        <v>2030</v>
      </c>
      <c r="C186" t="s">
        <v>2031</v>
      </c>
      <c r="D186" t="s">
        <v>2032</v>
      </c>
      <c r="E186" t="s">
        <v>1773</v>
      </c>
      <c r="F186">
        <v>654</v>
      </c>
      <c r="G186" t="s">
        <v>1774</v>
      </c>
    </row>
    <row r="187" spans="1:7">
      <c r="A187" t="s">
        <v>2033</v>
      </c>
      <c r="B187" t="s">
        <v>2034</v>
      </c>
      <c r="C187" t="s">
        <v>2035</v>
      </c>
      <c r="D187" t="s">
        <v>2036</v>
      </c>
      <c r="E187" t="s">
        <v>797</v>
      </c>
      <c r="F187">
        <v>951</v>
      </c>
      <c r="G187" t="s">
        <v>798</v>
      </c>
    </row>
    <row r="188" spans="1:7">
      <c r="A188" t="s">
        <v>2037</v>
      </c>
      <c r="B188" t="s">
        <v>2038</v>
      </c>
      <c r="C188" t="s">
        <v>2039</v>
      </c>
      <c r="D188" t="s">
        <v>2040</v>
      </c>
      <c r="E188" t="s">
        <v>797</v>
      </c>
      <c r="F188">
        <v>951</v>
      </c>
      <c r="G188" t="s">
        <v>798</v>
      </c>
    </row>
    <row r="189" spans="1:7">
      <c r="A189" t="s">
        <v>2041</v>
      </c>
      <c r="B189" t="s">
        <v>2042</v>
      </c>
      <c r="C189" t="s">
        <v>2043</v>
      </c>
      <c r="D189" t="s">
        <v>2044</v>
      </c>
      <c r="E189" t="s">
        <v>725</v>
      </c>
      <c r="F189">
        <v>978</v>
      </c>
      <c r="G189" t="s">
        <v>726</v>
      </c>
    </row>
    <row r="190" spans="1:7">
      <c r="A190" t="s">
        <v>2045</v>
      </c>
      <c r="B190" t="s">
        <v>2046</v>
      </c>
      <c r="C190" t="s">
        <v>2047</v>
      </c>
      <c r="D190" t="s">
        <v>2048</v>
      </c>
      <c r="E190" t="s">
        <v>797</v>
      </c>
      <c r="F190">
        <v>951</v>
      </c>
      <c r="G190" t="s">
        <v>798</v>
      </c>
    </row>
    <row r="191" spans="1:7">
      <c r="A191" t="s">
        <v>2049</v>
      </c>
      <c r="B191" t="s">
        <v>2050</v>
      </c>
      <c r="C191" t="s">
        <v>2051</v>
      </c>
      <c r="D191" t="s">
        <v>2052</v>
      </c>
      <c r="E191" t="s">
        <v>725</v>
      </c>
      <c r="F191">
        <v>978</v>
      </c>
      <c r="G191" t="s">
        <v>726</v>
      </c>
    </row>
    <row r="192" spans="1:7">
      <c r="A192" t="s">
        <v>2053</v>
      </c>
      <c r="B192" t="s">
        <v>2054</v>
      </c>
      <c r="C192" t="s">
        <v>2055</v>
      </c>
      <c r="D192" t="s">
        <v>2056</v>
      </c>
      <c r="E192" t="s">
        <v>725</v>
      </c>
      <c r="F192">
        <v>978</v>
      </c>
      <c r="G192" t="s">
        <v>726</v>
      </c>
    </row>
    <row r="193" spans="1:7">
      <c r="A193" t="s">
        <v>2057</v>
      </c>
      <c r="B193" t="s">
        <v>2058</v>
      </c>
      <c r="C193" t="s">
        <v>2059</v>
      </c>
      <c r="D193" t="s">
        <v>2060</v>
      </c>
      <c r="E193" t="s">
        <v>1929</v>
      </c>
      <c r="F193">
        <v>882</v>
      </c>
      <c r="G193" t="s">
        <v>1930</v>
      </c>
    </row>
    <row r="194" spans="1:7">
      <c r="A194" t="s">
        <v>2061</v>
      </c>
      <c r="B194" t="s">
        <v>2062</v>
      </c>
      <c r="C194" t="s">
        <v>2063</v>
      </c>
      <c r="D194" t="s">
        <v>2064</v>
      </c>
      <c r="E194" t="s">
        <v>725</v>
      </c>
      <c r="F194">
        <v>978</v>
      </c>
      <c r="G194" t="s">
        <v>726</v>
      </c>
    </row>
    <row r="195" spans="1:7">
      <c r="A195" t="s">
        <v>2065</v>
      </c>
      <c r="B195" t="s">
        <v>2066</v>
      </c>
      <c r="C195" t="s">
        <v>2067</v>
      </c>
      <c r="D195" t="s">
        <v>2068</v>
      </c>
      <c r="E195" t="s">
        <v>1803</v>
      </c>
      <c r="F195">
        <v>678</v>
      </c>
      <c r="G195" t="s">
        <v>1804</v>
      </c>
    </row>
    <row r="196" spans="1:7">
      <c r="A196" t="s">
        <v>2069</v>
      </c>
      <c r="B196" t="s">
        <v>2070</v>
      </c>
      <c r="C196" t="s">
        <v>2071</v>
      </c>
      <c r="D196" t="s">
        <v>2072</v>
      </c>
      <c r="E196" t="s">
        <v>1738</v>
      </c>
      <c r="F196">
        <v>682</v>
      </c>
      <c r="G196" t="s">
        <v>1739</v>
      </c>
    </row>
    <row r="197" spans="1:7">
      <c r="A197" t="s">
        <v>2073</v>
      </c>
      <c r="B197" t="s">
        <v>2074</v>
      </c>
      <c r="C197" t="s">
        <v>2075</v>
      </c>
      <c r="D197" t="s">
        <v>2076</v>
      </c>
      <c r="E197" t="s">
        <v>978</v>
      </c>
      <c r="F197">
        <v>952</v>
      </c>
      <c r="G197" t="s">
        <v>979</v>
      </c>
    </row>
    <row r="198" spans="1:7">
      <c r="A198" t="s">
        <v>2077</v>
      </c>
      <c r="B198" t="s">
        <v>2078</v>
      </c>
      <c r="C198" t="s">
        <v>2079</v>
      </c>
      <c r="D198" t="s">
        <v>2080</v>
      </c>
      <c r="E198" t="s">
        <v>1720</v>
      </c>
      <c r="F198">
        <v>941</v>
      </c>
      <c r="G198" t="s">
        <v>1721</v>
      </c>
    </row>
    <row r="199" spans="1:7">
      <c r="A199" t="s">
        <v>2081</v>
      </c>
      <c r="B199" t="s">
        <v>2082</v>
      </c>
      <c r="C199" t="s">
        <v>2083</v>
      </c>
      <c r="D199" t="s">
        <v>2084</v>
      </c>
      <c r="E199" t="s">
        <v>1749</v>
      </c>
      <c r="F199">
        <v>690</v>
      </c>
      <c r="G199" t="s">
        <v>1750</v>
      </c>
    </row>
    <row r="200" spans="1:7">
      <c r="A200" t="s">
        <v>2085</v>
      </c>
      <c r="B200" t="s">
        <v>2086</v>
      </c>
      <c r="C200" t="s">
        <v>2087</v>
      </c>
      <c r="D200" t="s">
        <v>2088</v>
      </c>
      <c r="E200" t="s">
        <v>1779</v>
      </c>
      <c r="F200">
        <v>694</v>
      </c>
      <c r="G200" t="s">
        <v>1780</v>
      </c>
    </row>
    <row r="201" spans="1:7">
      <c r="A201" t="s">
        <v>2089</v>
      </c>
      <c r="B201" t="s">
        <v>2090</v>
      </c>
      <c r="C201" t="s">
        <v>2091</v>
      </c>
      <c r="D201" t="s">
        <v>2092</v>
      </c>
      <c r="E201" t="s">
        <v>1767</v>
      </c>
      <c r="F201">
        <v>702</v>
      </c>
      <c r="G201" t="s">
        <v>1768</v>
      </c>
    </row>
    <row r="202" spans="1:7">
      <c r="A202" t="s">
        <v>2093</v>
      </c>
      <c r="B202" t="s">
        <v>2094</v>
      </c>
      <c r="C202" t="s">
        <v>2095</v>
      </c>
      <c r="D202" t="s">
        <v>2096</v>
      </c>
      <c r="E202" t="s">
        <v>725</v>
      </c>
      <c r="F202">
        <v>978</v>
      </c>
      <c r="G202" t="s">
        <v>726</v>
      </c>
    </row>
    <row r="203" spans="1:7">
      <c r="A203" t="s">
        <v>2097</v>
      </c>
      <c r="B203" t="s">
        <v>2098</v>
      </c>
      <c r="C203" t="s">
        <v>2099</v>
      </c>
      <c r="D203" t="s">
        <v>2100</v>
      </c>
      <c r="E203" t="s">
        <v>725</v>
      </c>
      <c r="F203">
        <v>978</v>
      </c>
      <c r="G203" t="s">
        <v>726</v>
      </c>
    </row>
    <row r="204" spans="1:7">
      <c r="A204" t="s">
        <v>2101</v>
      </c>
      <c r="B204" t="s">
        <v>2102</v>
      </c>
      <c r="C204" t="s">
        <v>2103</v>
      </c>
      <c r="D204" t="s">
        <v>2104</v>
      </c>
      <c r="E204" t="s">
        <v>1744</v>
      </c>
      <c r="F204">
        <v>90</v>
      </c>
      <c r="G204" t="s">
        <v>1745</v>
      </c>
    </row>
    <row r="205" spans="1:7">
      <c r="A205" t="s">
        <v>2105</v>
      </c>
      <c r="B205" t="s">
        <v>2106</v>
      </c>
      <c r="C205" t="s">
        <v>2107</v>
      </c>
      <c r="D205" t="s">
        <v>2108</v>
      </c>
      <c r="E205" t="s">
        <v>1785</v>
      </c>
      <c r="F205">
        <v>706</v>
      </c>
      <c r="G205" t="s">
        <v>1786</v>
      </c>
    </row>
    <row r="206" spans="1:7">
      <c r="A206" t="s">
        <v>2109</v>
      </c>
      <c r="B206" t="s">
        <v>2110</v>
      </c>
      <c r="C206" t="s">
        <v>2111</v>
      </c>
      <c r="D206" t="s">
        <v>2112</v>
      </c>
      <c r="E206" t="s">
        <v>1953</v>
      </c>
      <c r="F206">
        <v>710</v>
      </c>
      <c r="G206" t="s">
        <v>1954</v>
      </c>
    </row>
    <row r="207" spans="1:7">
      <c r="A207" t="s">
        <v>2113</v>
      </c>
      <c r="B207" t="s">
        <v>2114</v>
      </c>
      <c r="C207" t="s">
        <v>2115</v>
      </c>
      <c r="D207" t="s">
        <v>2116</v>
      </c>
    </row>
    <row r="208" spans="1:7">
      <c r="A208" t="s">
        <v>2117</v>
      </c>
      <c r="B208" t="s">
        <v>2118</v>
      </c>
      <c r="C208" t="s">
        <v>2119</v>
      </c>
      <c r="D208" t="s">
        <v>2120</v>
      </c>
      <c r="E208" t="s">
        <v>1797</v>
      </c>
      <c r="F208">
        <v>728</v>
      </c>
      <c r="G208" t="s">
        <v>1798</v>
      </c>
    </row>
    <row r="209" spans="1:7">
      <c r="A209" t="s">
        <v>2121</v>
      </c>
      <c r="B209" t="s">
        <v>2122</v>
      </c>
      <c r="C209" t="s">
        <v>2123</v>
      </c>
      <c r="D209" t="s">
        <v>2124</v>
      </c>
      <c r="E209" t="s">
        <v>725</v>
      </c>
      <c r="F209">
        <v>978</v>
      </c>
      <c r="G209" t="s">
        <v>726</v>
      </c>
    </row>
    <row r="210" spans="1:7">
      <c r="A210" t="s">
        <v>2125</v>
      </c>
      <c r="B210" t="s">
        <v>2126</v>
      </c>
      <c r="C210" t="s">
        <v>2127</v>
      </c>
      <c r="D210" t="s">
        <v>2128</v>
      </c>
      <c r="E210" t="s">
        <v>1517</v>
      </c>
      <c r="F210">
        <v>144</v>
      </c>
      <c r="G210" t="s">
        <v>1518</v>
      </c>
    </row>
    <row r="211" spans="1:7">
      <c r="A211" t="s">
        <v>2129</v>
      </c>
      <c r="B211" t="s">
        <v>2130</v>
      </c>
      <c r="C211" t="s">
        <v>2131</v>
      </c>
      <c r="D211" t="s">
        <v>2132</v>
      </c>
      <c r="E211" t="s">
        <v>1755</v>
      </c>
      <c r="F211">
        <v>938</v>
      </c>
      <c r="G211" t="s">
        <v>1756</v>
      </c>
    </row>
    <row r="212" spans="1:7">
      <c r="A212" t="s">
        <v>2133</v>
      </c>
      <c r="B212" t="s">
        <v>2134</v>
      </c>
      <c r="C212" t="s">
        <v>2135</v>
      </c>
      <c r="D212" t="s">
        <v>2136</v>
      </c>
      <c r="E212" t="s">
        <v>1791</v>
      </c>
      <c r="F212">
        <v>968</v>
      </c>
      <c r="G212" t="s">
        <v>1792</v>
      </c>
    </row>
    <row r="213" spans="1:7">
      <c r="A213" t="s">
        <v>2137</v>
      </c>
      <c r="B213" t="s">
        <v>2138</v>
      </c>
      <c r="C213" t="s">
        <v>2139</v>
      </c>
      <c r="D213" t="s">
        <v>2140</v>
      </c>
    </row>
    <row r="214" spans="1:7">
      <c r="A214" t="s">
        <v>2141</v>
      </c>
      <c r="B214" t="s">
        <v>2142</v>
      </c>
      <c r="C214" t="s">
        <v>2143</v>
      </c>
      <c r="D214" t="s">
        <v>2144</v>
      </c>
      <c r="E214" t="s">
        <v>1761</v>
      </c>
      <c r="F214">
        <v>752</v>
      </c>
      <c r="G214" t="s">
        <v>1762</v>
      </c>
    </row>
    <row r="215" spans="1:7">
      <c r="A215" t="s">
        <v>2145</v>
      </c>
      <c r="B215" t="s">
        <v>2146</v>
      </c>
      <c r="C215" t="s">
        <v>2147</v>
      </c>
      <c r="D215" t="s">
        <v>2148</v>
      </c>
      <c r="E215" t="s">
        <v>1091</v>
      </c>
      <c r="F215">
        <v>756</v>
      </c>
      <c r="G215" t="s">
        <v>1092</v>
      </c>
    </row>
    <row r="216" spans="1:7">
      <c r="A216" t="s">
        <v>2149</v>
      </c>
      <c r="B216" t="s">
        <v>2150</v>
      </c>
      <c r="C216" t="s">
        <v>2151</v>
      </c>
      <c r="D216" t="s">
        <v>2152</v>
      </c>
      <c r="E216" t="s">
        <v>1809</v>
      </c>
      <c r="F216">
        <v>760</v>
      </c>
      <c r="G216" t="s">
        <v>1810</v>
      </c>
    </row>
    <row r="217" spans="1:7">
      <c r="A217" t="s">
        <v>2153</v>
      </c>
      <c r="B217" t="s">
        <v>2154</v>
      </c>
      <c r="C217" t="s">
        <v>2155</v>
      </c>
      <c r="D217" t="s">
        <v>2156</v>
      </c>
      <c r="E217" t="s">
        <v>1867</v>
      </c>
      <c r="F217">
        <v>901</v>
      </c>
      <c r="G217" t="s">
        <v>1868</v>
      </c>
    </row>
    <row r="218" spans="1:7">
      <c r="A218" t="s">
        <v>2157</v>
      </c>
      <c r="B218" t="s">
        <v>2158</v>
      </c>
      <c r="C218" t="s">
        <v>2159</v>
      </c>
      <c r="D218" t="s">
        <v>2160</v>
      </c>
      <c r="E218" t="s">
        <v>1825</v>
      </c>
      <c r="F218">
        <v>972</v>
      </c>
      <c r="G218" t="s">
        <v>1826</v>
      </c>
    </row>
    <row r="219" spans="1:7">
      <c r="A219" t="s">
        <v>2161</v>
      </c>
      <c r="B219" t="s">
        <v>2162</v>
      </c>
      <c r="C219" t="s">
        <v>2163</v>
      </c>
      <c r="D219" t="s">
        <v>2164</v>
      </c>
      <c r="E219" t="s">
        <v>1873</v>
      </c>
      <c r="F219">
        <v>834</v>
      </c>
      <c r="G219" t="s">
        <v>1874</v>
      </c>
    </row>
    <row r="220" spans="1:7">
      <c r="A220" t="s">
        <v>2165</v>
      </c>
      <c r="B220" t="s">
        <v>2166</v>
      </c>
      <c r="C220" t="s">
        <v>2167</v>
      </c>
      <c r="D220" t="s">
        <v>2168</v>
      </c>
      <c r="E220" t="s">
        <v>1819</v>
      </c>
      <c r="F220">
        <v>764</v>
      </c>
      <c r="G220" t="s">
        <v>1820</v>
      </c>
    </row>
    <row r="221" spans="1:7">
      <c r="A221" t="s">
        <v>2169</v>
      </c>
      <c r="B221" t="s">
        <v>2170</v>
      </c>
      <c r="C221" t="s">
        <v>2171</v>
      </c>
      <c r="D221" t="s">
        <v>2172</v>
      </c>
      <c r="E221" t="s">
        <v>185</v>
      </c>
      <c r="F221">
        <v>840</v>
      </c>
      <c r="G221" t="s">
        <v>697</v>
      </c>
    </row>
    <row r="222" spans="1:7">
      <c r="A222" t="s">
        <v>2173</v>
      </c>
      <c r="B222" t="s">
        <v>2174</v>
      </c>
      <c r="C222" t="s">
        <v>2175</v>
      </c>
      <c r="D222" t="s">
        <v>2176</v>
      </c>
      <c r="E222" t="s">
        <v>978</v>
      </c>
      <c r="F222">
        <v>952</v>
      </c>
      <c r="G222" t="s">
        <v>979</v>
      </c>
    </row>
    <row r="223" spans="1:7">
      <c r="A223" t="s">
        <v>2177</v>
      </c>
      <c r="B223" t="s">
        <v>2178</v>
      </c>
      <c r="C223" t="s">
        <v>2179</v>
      </c>
      <c r="D223" t="s">
        <v>2180</v>
      </c>
    </row>
    <row r="224" spans="1:7">
      <c r="A224" t="s">
        <v>2181</v>
      </c>
      <c r="B224" t="s">
        <v>2182</v>
      </c>
      <c r="C224" t="s">
        <v>2183</v>
      </c>
      <c r="D224" t="s">
        <v>2184</v>
      </c>
      <c r="E224" t="s">
        <v>1843</v>
      </c>
      <c r="F224">
        <v>776</v>
      </c>
      <c r="G224" t="s">
        <v>1844</v>
      </c>
    </row>
    <row r="225" spans="1:7">
      <c r="A225" t="s">
        <v>2185</v>
      </c>
      <c r="B225" t="s">
        <v>2186</v>
      </c>
      <c r="C225" t="s">
        <v>2187</v>
      </c>
      <c r="D225" t="s">
        <v>2188</v>
      </c>
      <c r="E225" t="s">
        <v>1855</v>
      </c>
      <c r="F225">
        <v>780</v>
      </c>
      <c r="G225" t="s">
        <v>1856</v>
      </c>
    </row>
    <row r="226" spans="1:7">
      <c r="A226" t="s">
        <v>2189</v>
      </c>
      <c r="B226" t="s">
        <v>2190</v>
      </c>
      <c r="C226" t="s">
        <v>2191</v>
      </c>
      <c r="D226" t="s">
        <v>2192</v>
      </c>
      <c r="E226" t="s">
        <v>1837</v>
      </c>
      <c r="F226">
        <v>788</v>
      </c>
      <c r="G226" t="s">
        <v>1838</v>
      </c>
    </row>
    <row r="227" spans="1:7">
      <c r="A227" t="s">
        <v>2193</v>
      </c>
      <c r="B227" t="s">
        <v>2194</v>
      </c>
      <c r="C227" t="s">
        <v>2195</v>
      </c>
      <c r="D227" t="s">
        <v>2196</v>
      </c>
      <c r="E227" t="s">
        <v>1849</v>
      </c>
      <c r="F227">
        <v>949</v>
      </c>
      <c r="G227" t="s">
        <v>1850</v>
      </c>
    </row>
    <row r="228" spans="1:7">
      <c r="A228" t="s">
        <v>2197</v>
      </c>
      <c r="B228" t="s">
        <v>2198</v>
      </c>
      <c r="C228" t="s">
        <v>2199</v>
      </c>
      <c r="D228" t="s">
        <v>2200</v>
      </c>
      <c r="E228" t="s">
        <v>1831</v>
      </c>
      <c r="F228">
        <v>934</v>
      </c>
      <c r="G228" t="s">
        <v>1832</v>
      </c>
    </row>
    <row r="229" spans="1:7">
      <c r="A229" t="s">
        <v>2201</v>
      </c>
      <c r="B229" t="s">
        <v>2202</v>
      </c>
      <c r="C229" t="s">
        <v>2203</v>
      </c>
      <c r="D229" t="s">
        <v>2204</v>
      </c>
      <c r="E229" t="s">
        <v>185</v>
      </c>
      <c r="F229">
        <v>840</v>
      </c>
      <c r="G229" t="s">
        <v>697</v>
      </c>
    </row>
    <row r="230" spans="1:7">
      <c r="A230" t="s">
        <v>2205</v>
      </c>
      <c r="B230" t="s">
        <v>2206</v>
      </c>
      <c r="C230" t="s">
        <v>2207</v>
      </c>
      <c r="D230" t="s">
        <v>2208</v>
      </c>
      <c r="E230" t="s">
        <v>1861</v>
      </c>
      <c r="F230">
        <v>0</v>
      </c>
      <c r="G230" t="s">
        <v>1862</v>
      </c>
    </row>
    <row r="231" spans="1:7">
      <c r="A231" t="s">
        <v>2209</v>
      </c>
      <c r="B231" t="s">
        <v>2210</v>
      </c>
      <c r="C231" t="s">
        <v>2211</v>
      </c>
      <c r="D231" t="s">
        <v>2212</v>
      </c>
      <c r="E231" t="s">
        <v>1885</v>
      </c>
      <c r="F231">
        <v>800</v>
      </c>
      <c r="G231" t="s">
        <v>1886</v>
      </c>
    </row>
    <row r="232" spans="1:7">
      <c r="A232" t="s">
        <v>2213</v>
      </c>
      <c r="B232" t="s">
        <v>2214</v>
      </c>
      <c r="C232" t="s">
        <v>2215</v>
      </c>
      <c r="D232" t="s">
        <v>2216</v>
      </c>
      <c r="E232" t="s">
        <v>1879</v>
      </c>
      <c r="F232">
        <v>980</v>
      </c>
      <c r="G232" t="s">
        <v>1880</v>
      </c>
    </row>
    <row r="233" spans="1:7">
      <c r="A233" t="s">
        <v>2217</v>
      </c>
      <c r="B233" t="s">
        <v>2218</v>
      </c>
      <c r="C233" t="s">
        <v>2219</v>
      </c>
      <c r="D233" t="s">
        <v>2220</v>
      </c>
      <c r="E233" t="s">
        <v>799</v>
      </c>
      <c r="F233">
        <v>784</v>
      </c>
      <c r="G233" t="s">
        <v>800</v>
      </c>
    </row>
    <row r="234" spans="1:7">
      <c r="A234" t="s">
        <v>2221</v>
      </c>
      <c r="B234" t="s">
        <v>2222</v>
      </c>
      <c r="C234" t="s">
        <v>2223</v>
      </c>
      <c r="D234" t="s">
        <v>2224</v>
      </c>
      <c r="E234" t="s">
        <v>1257</v>
      </c>
      <c r="F234">
        <v>826</v>
      </c>
      <c r="G234" t="s">
        <v>1258</v>
      </c>
    </row>
    <row r="235" spans="1:7">
      <c r="A235" t="s">
        <v>2225</v>
      </c>
      <c r="B235" t="s">
        <v>2226</v>
      </c>
      <c r="C235" t="s">
        <v>2227</v>
      </c>
      <c r="D235" t="s">
        <v>2228</v>
      </c>
      <c r="E235" t="s">
        <v>1899</v>
      </c>
      <c r="F235">
        <v>858</v>
      </c>
      <c r="G235" t="s">
        <v>1900</v>
      </c>
    </row>
    <row r="236" spans="1:7">
      <c r="A236" t="s">
        <v>2229</v>
      </c>
      <c r="B236" t="s">
        <v>2230</v>
      </c>
      <c r="C236" t="s">
        <v>2231</v>
      </c>
      <c r="D236" t="s">
        <v>2232</v>
      </c>
      <c r="E236" t="s">
        <v>1905</v>
      </c>
      <c r="F236">
        <v>860</v>
      </c>
      <c r="G236" t="s">
        <v>1906</v>
      </c>
    </row>
    <row r="237" spans="1:7">
      <c r="A237" t="s">
        <v>2233</v>
      </c>
      <c r="B237" t="s">
        <v>2234</v>
      </c>
      <c r="C237" t="s">
        <v>2235</v>
      </c>
      <c r="D237" t="s">
        <v>2236</v>
      </c>
      <c r="E237" t="s">
        <v>1923</v>
      </c>
      <c r="F237">
        <v>548</v>
      </c>
      <c r="G237" t="s">
        <v>1924</v>
      </c>
    </row>
    <row r="238" spans="1:7">
      <c r="A238" t="s">
        <v>2237</v>
      </c>
      <c r="B238" t="s">
        <v>2238</v>
      </c>
      <c r="C238" t="s">
        <v>669</v>
      </c>
      <c r="D238" t="s">
        <v>2239</v>
      </c>
      <c r="E238" t="s">
        <v>725</v>
      </c>
      <c r="F238">
        <v>978</v>
      </c>
      <c r="G238" t="s">
        <v>726</v>
      </c>
    </row>
    <row r="239" spans="1:7">
      <c r="A239" t="s">
        <v>2240</v>
      </c>
      <c r="B239" t="s">
        <v>2241</v>
      </c>
      <c r="C239" t="s">
        <v>2242</v>
      </c>
      <c r="D239" t="s">
        <v>2243</v>
      </c>
      <c r="E239" t="s">
        <v>1911</v>
      </c>
      <c r="F239">
        <v>937</v>
      </c>
      <c r="G239" t="s">
        <v>1912</v>
      </c>
    </row>
    <row r="240" spans="1:7">
      <c r="A240" t="s">
        <v>2244</v>
      </c>
      <c r="B240" t="s">
        <v>2245</v>
      </c>
      <c r="C240" t="s">
        <v>2246</v>
      </c>
      <c r="D240" t="s">
        <v>2247</v>
      </c>
      <c r="E240" t="s">
        <v>1917</v>
      </c>
      <c r="F240">
        <v>704</v>
      </c>
      <c r="G240" t="s">
        <v>1918</v>
      </c>
    </row>
    <row r="241" spans="1:7">
      <c r="A241" t="s">
        <v>2248</v>
      </c>
      <c r="B241" t="s">
        <v>2249</v>
      </c>
      <c r="C241" t="s">
        <v>2250</v>
      </c>
      <c r="D241" t="s">
        <v>2251</v>
      </c>
      <c r="E241" t="s">
        <v>185</v>
      </c>
      <c r="F241">
        <v>840</v>
      </c>
      <c r="G241" t="s">
        <v>697</v>
      </c>
    </row>
    <row r="242" spans="1:7">
      <c r="A242" t="s">
        <v>2252</v>
      </c>
      <c r="B242" t="s">
        <v>2253</v>
      </c>
      <c r="C242" t="s">
        <v>2254</v>
      </c>
      <c r="D242" t="s">
        <v>2255</v>
      </c>
    </row>
    <row r="243" spans="1:7">
      <c r="A243" t="s">
        <v>2256</v>
      </c>
      <c r="B243" t="s">
        <v>2257</v>
      </c>
      <c r="C243" t="s">
        <v>2258</v>
      </c>
      <c r="D243" t="s">
        <v>2259</v>
      </c>
    </row>
    <row r="244" spans="1:7">
      <c r="A244" t="s">
        <v>2260</v>
      </c>
      <c r="B244" t="s">
        <v>2261</v>
      </c>
      <c r="C244" t="s">
        <v>2262</v>
      </c>
      <c r="D244" t="s">
        <v>2263</v>
      </c>
      <c r="E244" t="s">
        <v>1947</v>
      </c>
      <c r="F244">
        <v>886</v>
      </c>
      <c r="G244" t="s">
        <v>1948</v>
      </c>
    </row>
    <row r="245" spans="1:7">
      <c r="A245" t="s">
        <v>2264</v>
      </c>
      <c r="B245" t="s">
        <v>2265</v>
      </c>
      <c r="C245" t="s">
        <v>2266</v>
      </c>
      <c r="D245" t="s">
        <v>2267</v>
      </c>
      <c r="E245" t="s">
        <v>1959</v>
      </c>
      <c r="F245">
        <v>967</v>
      </c>
      <c r="G245" t="s">
        <v>1960</v>
      </c>
    </row>
    <row r="246" spans="1:7">
      <c r="A246" t="s">
        <v>2268</v>
      </c>
      <c r="B246" t="s">
        <v>2269</v>
      </c>
      <c r="C246" t="s">
        <v>2270</v>
      </c>
      <c r="D246" t="s">
        <v>2271</v>
      </c>
      <c r="E246" t="s">
        <v>185</v>
      </c>
      <c r="F246">
        <v>840</v>
      </c>
      <c r="G246" t="s">
        <v>697</v>
      </c>
    </row>
  </sheetData>
  <sheetProtection algorithmName="SHA-512" hashValue="PoIWukFjKYv3WFfSCAPN2cLCiGU5fGZq4A3W/CxF1qY5wBKHqy+CW2r1alaqR5bq7XJJsyf6CVHU3T7lkE2odQ==" saltValue="bjEodVEmDNshmMpXc3oJxQ=="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DA85FB-57D5-4A9F-A904-DAE491709832}"/>
</file>

<file path=customXml/itemProps2.xml><?xml version="1.0" encoding="utf-8"?>
<ds:datastoreItem xmlns:ds="http://schemas.openxmlformats.org/officeDocument/2006/customXml" ds:itemID="{2EB73A9A-A04F-41FF-96F9-A7BAA5B16ED1}"/>
</file>

<file path=customXml/itemProps3.xml><?xml version="1.0" encoding="utf-8"?>
<ds:datastoreItem xmlns:ds="http://schemas.openxmlformats.org/officeDocument/2006/customXml" ds:itemID="{D26C1297-72EA-414A-BB15-72919DAB88E4}"/>
</file>

<file path=customXml/itemProps4.xml><?xml version="1.0" encoding="utf-8"?>
<ds:datastoreItem xmlns:ds="http://schemas.openxmlformats.org/officeDocument/2006/customXml" ds:itemID="{D54F90D9-6E1E-43EA-AB01-9921EA13EC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
  <cp:revision/>
  <dcterms:created xsi:type="dcterms:W3CDTF">2018-04-20T09:16:43Z</dcterms:created>
  <dcterms:modified xsi:type="dcterms:W3CDTF">2023-12-28T02:22:39Z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